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e\Documents\data2526\"/>
    </mc:Choice>
  </mc:AlternateContent>
  <xr:revisionPtr revIDLastSave="0" documentId="8_{8167F287-8AAC-4AEF-BB87-38153F48F6DF}" xr6:coauthVersionLast="47" xr6:coauthVersionMax="47" xr10:uidLastSave="{00000000-0000-0000-0000-000000000000}"/>
  <bookViews>
    <workbookView xWindow="-120" yWindow="-120" windowWidth="29040" windowHeight="15720" activeTab="4" xr2:uid="{1298AF48-9F2A-2B41-B9EF-889E543D6701}"/>
  </bookViews>
  <sheets>
    <sheet name="GDP $" sheetId="5" r:id="rId1"/>
    <sheet name="JAP BOP $" sheetId="1" r:id="rId2"/>
    <sheet name="KOR BOP $" sheetId="2" r:id="rId3"/>
    <sheet name="J&amp;K BOP $" sheetId="8" r:id="rId4"/>
    <sheet name="J&amp;K BOP GDP" sheetId="7" r:id="rId5"/>
    <sheet name="JAP IIP $" sheetId="3" r:id="rId6"/>
    <sheet name="KOR IIP $" sheetId="4" r:id="rId7"/>
    <sheet name="J&amp;K IIP $" sheetId="10" r:id="rId8"/>
    <sheet name="J&amp;K IIP GDP" sheetId="6" r:id="rId9"/>
    <sheet name="Figure 8" sheetId="11" r:id="rId10"/>
    <sheet name="Fin Figure" sheetId="12" r:id="rId11"/>
  </sheets>
  <externalReferences>
    <externalReference r:id="rId12"/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3" i="8" l="1"/>
  <c r="L92" i="8"/>
  <c r="L91" i="8"/>
  <c r="L94" i="8"/>
  <c r="L97" i="8"/>
  <c r="A44" i="11" l="1"/>
  <c r="M44" i="4" l="1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30" i="10" s="1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  <c r="M43" i="3"/>
  <c r="M42" i="3"/>
  <c r="M42" i="10" s="1"/>
  <c r="M41" i="3"/>
  <c r="M41" i="10" s="1"/>
  <c r="M40" i="3"/>
  <c r="M39" i="3"/>
  <c r="M38" i="3"/>
  <c r="M37" i="3"/>
  <c r="M36" i="3"/>
  <c r="M35" i="3"/>
  <c r="M34" i="3"/>
  <c r="M34" i="10" s="1"/>
  <c r="M33" i="3"/>
  <c r="M33" i="10" s="1"/>
  <c r="M32" i="3"/>
  <c r="M31" i="3"/>
  <c r="M30" i="3"/>
  <c r="M29" i="3"/>
  <c r="M28" i="3"/>
  <c r="M27" i="3"/>
  <c r="M26" i="3"/>
  <c r="M26" i="10" s="1"/>
  <c r="M25" i="3"/>
  <c r="M24" i="3"/>
  <c r="M23" i="3"/>
  <c r="M22" i="3"/>
  <c r="M21" i="3"/>
  <c r="M20" i="3"/>
  <c r="M19" i="3"/>
  <c r="M18" i="3"/>
  <c r="M18" i="10" s="1"/>
  <c r="M17" i="3"/>
  <c r="M17" i="10" s="1"/>
  <c r="M16" i="3"/>
  <c r="M16" i="10" s="1"/>
  <c r="M15" i="3"/>
  <c r="M14" i="3"/>
  <c r="M13" i="3"/>
  <c r="M12" i="3"/>
  <c r="M11" i="3"/>
  <c r="M11" i="10" s="1"/>
  <c r="M10" i="3"/>
  <c r="M10" i="10" s="1"/>
  <c r="M9" i="3"/>
  <c r="M9" i="10" s="1"/>
  <c r="M8" i="3"/>
  <c r="M8" i="10" s="1"/>
  <c r="M7" i="3"/>
  <c r="M6" i="3"/>
  <c r="M5" i="3"/>
  <c r="M4" i="3"/>
  <c r="M3" i="3"/>
  <c r="M2" i="3"/>
  <c r="M2" i="10" s="1"/>
  <c r="M27" i="10"/>
  <c r="M25" i="10"/>
  <c r="M24" i="10" l="1"/>
  <c r="M32" i="10"/>
  <c r="M39" i="10"/>
  <c r="M43" i="10"/>
  <c r="M3" i="10"/>
  <c r="M35" i="10"/>
  <c r="M19" i="10"/>
  <c r="M4" i="10"/>
  <c r="M12" i="10"/>
  <c r="M20" i="10"/>
  <c r="M28" i="10"/>
  <c r="M36" i="10"/>
  <c r="M31" i="10"/>
  <c r="M6" i="10"/>
  <c r="M14" i="10"/>
  <c r="M22" i="10"/>
  <c r="M38" i="10"/>
  <c r="M7" i="10"/>
  <c r="M15" i="10"/>
  <c r="M23" i="10"/>
  <c r="M40" i="10"/>
  <c r="M5" i="10"/>
  <c r="M13" i="10"/>
  <c r="M21" i="10"/>
  <c r="M29" i="10"/>
  <c r="M37" i="10"/>
  <c r="I43" i="12" l="1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C44" i="5" l="1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C5" i="5"/>
  <c r="B5" i="5"/>
  <c r="C4" i="5"/>
  <c r="B4" i="5"/>
  <c r="C3" i="5"/>
  <c r="B3" i="5"/>
  <c r="C2" i="5"/>
  <c r="B2" i="5"/>
  <c r="V44" i="7" l="1"/>
  <c r="W44" i="7"/>
  <c r="U44" i="7"/>
  <c r="W2" i="7"/>
  <c r="V2" i="7"/>
  <c r="U2" i="7"/>
  <c r="U6" i="7"/>
  <c r="W6" i="7"/>
  <c r="V6" i="7"/>
  <c r="W10" i="7"/>
  <c r="V10" i="7"/>
  <c r="U10" i="7"/>
  <c r="U14" i="7"/>
  <c r="V14" i="7"/>
  <c r="W14" i="7"/>
  <c r="W18" i="7"/>
  <c r="V18" i="7"/>
  <c r="U18" i="7"/>
  <c r="U22" i="7"/>
  <c r="V22" i="7"/>
  <c r="W22" i="7"/>
  <c r="W26" i="7"/>
  <c r="V26" i="7"/>
  <c r="U26" i="7"/>
  <c r="U30" i="7"/>
  <c r="W30" i="7"/>
  <c r="V30" i="7"/>
  <c r="W34" i="7"/>
  <c r="V34" i="7"/>
  <c r="U34" i="7"/>
  <c r="U38" i="7"/>
  <c r="W38" i="7"/>
  <c r="V38" i="7"/>
  <c r="V42" i="7"/>
  <c r="U42" i="7"/>
  <c r="W42" i="7"/>
  <c r="V3" i="7"/>
  <c r="U3" i="7"/>
  <c r="W3" i="7"/>
  <c r="W7" i="7"/>
  <c r="V7" i="7"/>
  <c r="U7" i="7"/>
  <c r="V11" i="7"/>
  <c r="U11" i="7"/>
  <c r="W11" i="7"/>
  <c r="W15" i="7"/>
  <c r="V15" i="7"/>
  <c r="U15" i="7"/>
  <c r="V19" i="7"/>
  <c r="U19" i="7"/>
  <c r="W19" i="7"/>
  <c r="W23" i="7"/>
  <c r="V23" i="7"/>
  <c r="U23" i="7"/>
  <c r="V27" i="7"/>
  <c r="U27" i="7"/>
  <c r="W27" i="7"/>
  <c r="W31" i="7"/>
  <c r="V31" i="7"/>
  <c r="U31" i="7"/>
  <c r="V35" i="7"/>
  <c r="U35" i="7"/>
  <c r="W35" i="7"/>
  <c r="U39" i="7"/>
  <c r="W39" i="7"/>
  <c r="V39" i="7"/>
  <c r="V43" i="7"/>
  <c r="W43" i="7"/>
  <c r="U43" i="7"/>
  <c r="W4" i="7"/>
  <c r="V4" i="7"/>
  <c r="U4" i="7"/>
  <c r="W8" i="7"/>
  <c r="V8" i="7"/>
  <c r="U8" i="7"/>
  <c r="W12" i="7"/>
  <c r="U12" i="7"/>
  <c r="V12" i="7"/>
  <c r="W16" i="7"/>
  <c r="V16" i="7"/>
  <c r="U16" i="7"/>
  <c r="W20" i="7"/>
  <c r="U20" i="7"/>
  <c r="V20" i="7"/>
  <c r="W24" i="7"/>
  <c r="V24" i="7"/>
  <c r="U24" i="7"/>
  <c r="W28" i="7"/>
  <c r="V28" i="7"/>
  <c r="U28" i="7"/>
  <c r="W32" i="7"/>
  <c r="U32" i="7"/>
  <c r="V32" i="7"/>
  <c r="W36" i="7"/>
  <c r="U36" i="7"/>
  <c r="V36" i="7"/>
  <c r="W40" i="7"/>
  <c r="U40" i="7"/>
  <c r="V40" i="7"/>
  <c r="W5" i="7"/>
  <c r="V5" i="7"/>
  <c r="U5" i="7"/>
  <c r="W9" i="7"/>
  <c r="U9" i="7"/>
  <c r="V9" i="7"/>
  <c r="V13" i="7"/>
  <c r="W13" i="7"/>
  <c r="U13" i="7"/>
  <c r="W17" i="7"/>
  <c r="V17" i="7"/>
  <c r="U17" i="7"/>
  <c r="V21" i="7"/>
  <c r="U21" i="7"/>
  <c r="W21" i="7"/>
  <c r="W25" i="7"/>
  <c r="V25" i="7"/>
  <c r="U25" i="7"/>
  <c r="V29" i="7"/>
  <c r="W29" i="7"/>
  <c r="U29" i="7"/>
  <c r="W33" i="7"/>
  <c r="V33" i="7"/>
  <c r="U33" i="7"/>
  <c r="V37" i="7"/>
  <c r="U37" i="7"/>
  <c r="W37" i="7"/>
  <c r="U41" i="7"/>
  <c r="W41" i="7"/>
  <c r="V41" i="7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B2" i="1"/>
  <c r="A2" i="11"/>
  <c r="T44" i="2" l="1"/>
  <c r="S44" i="2"/>
  <c r="R44" i="2"/>
  <c r="Q44" i="2"/>
  <c r="P44" i="2"/>
  <c r="O44" i="2"/>
  <c r="O44" i="7" s="1"/>
  <c r="N44" i="2"/>
  <c r="N44" i="7" s="1"/>
  <c r="M44" i="2"/>
  <c r="L44" i="2"/>
  <c r="K44" i="2"/>
  <c r="J44" i="2"/>
  <c r="I44" i="2"/>
  <c r="H44" i="2"/>
  <c r="G44" i="2"/>
  <c r="G44" i="7" s="1"/>
  <c r="F44" i="2"/>
  <c r="F44" i="7" s="1"/>
  <c r="E44" i="2"/>
  <c r="D44" i="2"/>
  <c r="C44" i="2"/>
  <c r="B44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B2" i="8" s="1"/>
  <c r="L43" i="3"/>
  <c r="K43" i="3"/>
  <c r="J43" i="3"/>
  <c r="I43" i="3"/>
  <c r="H43" i="3"/>
  <c r="G43" i="3"/>
  <c r="F43" i="3"/>
  <c r="E43" i="3"/>
  <c r="D43" i="3"/>
  <c r="C43" i="3"/>
  <c r="B43" i="3"/>
  <c r="L42" i="3"/>
  <c r="K42" i="3"/>
  <c r="J42" i="3"/>
  <c r="I42" i="3"/>
  <c r="H42" i="3"/>
  <c r="G42" i="3"/>
  <c r="F42" i="3"/>
  <c r="E42" i="3"/>
  <c r="D42" i="3"/>
  <c r="C42" i="3"/>
  <c r="B42" i="3"/>
  <c r="L41" i="3"/>
  <c r="K41" i="3"/>
  <c r="J41" i="3"/>
  <c r="I41" i="3"/>
  <c r="H41" i="3"/>
  <c r="G41" i="3"/>
  <c r="F41" i="3"/>
  <c r="E41" i="3"/>
  <c r="D41" i="3"/>
  <c r="C41" i="3"/>
  <c r="B41" i="3"/>
  <c r="L40" i="3"/>
  <c r="K40" i="3"/>
  <c r="J40" i="3"/>
  <c r="I40" i="3"/>
  <c r="H40" i="3"/>
  <c r="G40" i="3"/>
  <c r="F40" i="3"/>
  <c r="E40" i="3"/>
  <c r="D40" i="3"/>
  <c r="C40" i="3"/>
  <c r="B40" i="3"/>
  <c r="L39" i="3"/>
  <c r="K39" i="3"/>
  <c r="J39" i="3"/>
  <c r="I39" i="3"/>
  <c r="H39" i="3"/>
  <c r="G39" i="3"/>
  <c r="F39" i="3"/>
  <c r="E39" i="3"/>
  <c r="D39" i="3"/>
  <c r="C39" i="3"/>
  <c r="B39" i="3"/>
  <c r="L38" i="3"/>
  <c r="K38" i="3"/>
  <c r="J38" i="3"/>
  <c r="I38" i="3"/>
  <c r="H38" i="3"/>
  <c r="G38" i="3"/>
  <c r="F38" i="3"/>
  <c r="E38" i="3"/>
  <c r="D38" i="3"/>
  <c r="C38" i="3"/>
  <c r="B38" i="3"/>
  <c r="L37" i="3"/>
  <c r="K37" i="3"/>
  <c r="J37" i="3"/>
  <c r="I37" i="3"/>
  <c r="H37" i="3"/>
  <c r="G37" i="3"/>
  <c r="F37" i="3"/>
  <c r="E37" i="3"/>
  <c r="D37" i="3"/>
  <c r="C37" i="3"/>
  <c r="B37" i="3"/>
  <c r="L36" i="3"/>
  <c r="K36" i="3"/>
  <c r="J36" i="3"/>
  <c r="I36" i="3"/>
  <c r="H36" i="3"/>
  <c r="G36" i="3"/>
  <c r="F36" i="3"/>
  <c r="E36" i="3"/>
  <c r="D36" i="3"/>
  <c r="C36" i="3"/>
  <c r="B36" i="3"/>
  <c r="L35" i="3"/>
  <c r="K35" i="3"/>
  <c r="J35" i="3"/>
  <c r="I35" i="3"/>
  <c r="H35" i="3"/>
  <c r="G35" i="3"/>
  <c r="F35" i="3"/>
  <c r="E35" i="3"/>
  <c r="D35" i="3"/>
  <c r="C35" i="3"/>
  <c r="B35" i="3"/>
  <c r="L34" i="3"/>
  <c r="K34" i="3"/>
  <c r="J34" i="3"/>
  <c r="I34" i="3"/>
  <c r="H34" i="3"/>
  <c r="G34" i="3"/>
  <c r="F34" i="3"/>
  <c r="E34" i="3"/>
  <c r="D34" i="3"/>
  <c r="C34" i="3"/>
  <c r="B34" i="3"/>
  <c r="L33" i="3"/>
  <c r="K33" i="3"/>
  <c r="J33" i="3"/>
  <c r="I33" i="3"/>
  <c r="H33" i="3"/>
  <c r="G33" i="3"/>
  <c r="F33" i="3"/>
  <c r="E33" i="3"/>
  <c r="D33" i="3"/>
  <c r="C33" i="3"/>
  <c r="B33" i="3"/>
  <c r="L32" i="3"/>
  <c r="K32" i="3"/>
  <c r="J32" i="3"/>
  <c r="I32" i="3"/>
  <c r="H32" i="3"/>
  <c r="G32" i="3"/>
  <c r="F32" i="3"/>
  <c r="E32" i="3"/>
  <c r="D32" i="3"/>
  <c r="C32" i="3"/>
  <c r="B32" i="3"/>
  <c r="L31" i="3"/>
  <c r="K31" i="3"/>
  <c r="J31" i="3"/>
  <c r="I31" i="3"/>
  <c r="H31" i="3"/>
  <c r="G31" i="3"/>
  <c r="F31" i="3"/>
  <c r="E31" i="3"/>
  <c r="D31" i="3"/>
  <c r="C31" i="3"/>
  <c r="B31" i="3"/>
  <c r="L30" i="3"/>
  <c r="K30" i="3"/>
  <c r="J30" i="3"/>
  <c r="I30" i="3"/>
  <c r="H30" i="3"/>
  <c r="G30" i="3"/>
  <c r="F30" i="3"/>
  <c r="E30" i="3"/>
  <c r="D30" i="3"/>
  <c r="C30" i="3"/>
  <c r="B30" i="3"/>
  <c r="L29" i="3"/>
  <c r="K29" i="3"/>
  <c r="J29" i="3"/>
  <c r="I29" i="3"/>
  <c r="H29" i="3"/>
  <c r="G29" i="3"/>
  <c r="F29" i="3"/>
  <c r="E29" i="3"/>
  <c r="D29" i="3"/>
  <c r="C29" i="3"/>
  <c r="B29" i="3"/>
  <c r="L28" i="3"/>
  <c r="K28" i="3"/>
  <c r="J28" i="3"/>
  <c r="I28" i="3"/>
  <c r="H28" i="3"/>
  <c r="G28" i="3"/>
  <c r="F28" i="3"/>
  <c r="E28" i="3"/>
  <c r="D28" i="3"/>
  <c r="C28" i="3"/>
  <c r="B28" i="3"/>
  <c r="L27" i="3"/>
  <c r="K27" i="3"/>
  <c r="J27" i="3"/>
  <c r="I27" i="3"/>
  <c r="H27" i="3"/>
  <c r="G27" i="3"/>
  <c r="F27" i="3"/>
  <c r="E27" i="3"/>
  <c r="D27" i="3"/>
  <c r="C27" i="3"/>
  <c r="B27" i="3"/>
  <c r="L26" i="3"/>
  <c r="K26" i="3"/>
  <c r="J26" i="3"/>
  <c r="I26" i="3"/>
  <c r="H26" i="3"/>
  <c r="G26" i="3"/>
  <c r="F26" i="3"/>
  <c r="E26" i="3"/>
  <c r="D26" i="3"/>
  <c r="C26" i="3"/>
  <c r="B26" i="3"/>
  <c r="L25" i="3"/>
  <c r="K25" i="3"/>
  <c r="J25" i="3"/>
  <c r="I25" i="3"/>
  <c r="H25" i="3"/>
  <c r="G25" i="3"/>
  <c r="F25" i="3"/>
  <c r="E25" i="3"/>
  <c r="D25" i="3"/>
  <c r="C25" i="3"/>
  <c r="B25" i="3"/>
  <c r="L24" i="3"/>
  <c r="K24" i="3"/>
  <c r="J24" i="3"/>
  <c r="I24" i="3"/>
  <c r="H24" i="3"/>
  <c r="G24" i="3"/>
  <c r="F24" i="3"/>
  <c r="E24" i="3"/>
  <c r="D24" i="3"/>
  <c r="C24" i="3"/>
  <c r="B24" i="3"/>
  <c r="L23" i="3"/>
  <c r="K23" i="3"/>
  <c r="J23" i="3"/>
  <c r="I23" i="3"/>
  <c r="H23" i="3"/>
  <c r="G23" i="3"/>
  <c r="F23" i="3"/>
  <c r="E23" i="3"/>
  <c r="D23" i="3"/>
  <c r="C23" i="3"/>
  <c r="B23" i="3"/>
  <c r="L22" i="3"/>
  <c r="K22" i="3"/>
  <c r="J22" i="3"/>
  <c r="I22" i="3"/>
  <c r="H22" i="3"/>
  <c r="G22" i="3"/>
  <c r="F22" i="3"/>
  <c r="E22" i="3"/>
  <c r="D22" i="3"/>
  <c r="C22" i="3"/>
  <c r="B22" i="3"/>
  <c r="L21" i="3"/>
  <c r="K21" i="3"/>
  <c r="J21" i="3"/>
  <c r="I21" i="3"/>
  <c r="H21" i="3"/>
  <c r="G21" i="3"/>
  <c r="F21" i="3"/>
  <c r="E21" i="3"/>
  <c r="D21" i="3"/>
  <c r="C21" i="3"/>
  <c r="B21" i="3"/>
  <c r="L20" i="3"/>
  <c r="K20" i="3"/>
  <c r="J20" i="3"/>
  <c r="I20" i="3"/>
  <c r="H20" i="3"/>
  <c r="G20" i="3"/>
  <c r="F20" i="3"/>
  <c r="E20" i="3"/>
  <c r="D20" i="3"/>
  <c r="C20" i="3"/>
  <c r="B20" i="3"/>
  <c r="L19" i="3"/>
  <c r="K19" i="3"/>
  <c r="J19" i="3"/>
  <c r="I19" i="3"/>
  <c r="H19" i="3"/>
  <c r="G19" i="3"/>
  <c r="F19" i="3"/>
  <c r="E19" i="3"/>
  <c r="D19" i="3"/>
  <c r="C19" i="3"/>
  <c r="B19" i="3"/>
  <c r="L18" i="3"/>
  <c r="K18" i="3"/>
  <c r="J18" i="3"/>
  <c r="I18" i="3"/>
  <c r="H18" i="3"/>
  <c r="G18" i="3"/>
  <c r="F18" i="3"/>
  <c r="E18" i="3"/>
  <c r="D18" i="3"/>
  <c r="C18" i="3"/>
  <c r="B18" i="3"/>
  <c r="L17" i="3"/>
  <c r="K17" i="3"/>
  <c r="J17" i="3"/>
  <c r="I17" i="3"/>
  <c r="H17" i="3"/>
  <c r="G17" i="3"/>
  <c r="F17" i="3"/>
  <c r="E17" i="3"/>
  <c r="D17" i="3"/>
  <c r="C17" i="3"/>
  <c r="B17" i="3"/>
  <c r="L16" i="3"/>
  <c r="K16" i="3"/>
  <c r="J16" i="3"/>
  <c r="I16" i="3"/>
  <c r="H16" i="3"/>
  <c r="G16" i="3"/>
  <c r="F16" i="3"/>
  <c r="E16" i="3"/>
  <c r="D16" i="3"/>
  <c r="C16" i="3"/>
  <c r="B16" i="3"/>
  <c r="L15" i="3"/>
  <c r="K15" i="3"/>
  <c r="J15" i="3"/>
  <c r="I15" i="3"/>
  <c r="H15" i="3"/>
  <c r="G15" i="3"/>
  <c r="F15" i="3"/>
  <c r="E15" i="3"/>
  <c r="D15" i="3"/>
  <c r="C15" i="3"/>
  <c r="B15" i="3"/>
  <c r="L14" i="3"/>
  <c r="K14" i="3"/>
  <c r="J14" i="3"/>
  <c r="I14" i="3"/>
  <c r="H14" i="3"/>
  <c r="G14" i="3"/>
  <c r="F14" i="3"/>
  <c r="E14" i="3"/>
  <c r="D14" i="3"/>
  <c r="C14" i="3"/>
  <c r="B14" i="3"/>
  <c r="L13" i="3"/>
  <c r="K13" i="3"/>
  <c r="J13" i="3"/>
  <c r="I13" i="3"/>
  <c r="H13" i="3"/>
  <c r="G13" i="3"/>
  <c r="F13" i="3"/>
  <c r="E13" i="3"/>
  <c r="D13" i="3"/>
  <c r="C13" i="3"/>
  <c r="B13" i="3"/>
  <c r="L12" i="3"/>
  <c r="K12" i="3"/>
  <c r="J12" i="3"/>
  <c r="I12" i="3"/>
  <c r="H12" i="3"/>
  <c r="G12" i="3"/>
  <c r="F12" i="3"/>
  <c r="E12" i="3"/>
  <c r="D12" i="3"/>
  <c r="C12" i="3"/>
  <c r="B12" i="3"/>
  <c r="L11" i="3"/>
  <c r="K11" i="3"/>
  <c r="J11" i="3"/>
  <c r="I11" i="3"/>
  <c r="H11" i="3"/>
  <c r="G11" i="3"/>
  <c r="F11" i="3"/>
  <c r="E11" i="3"/>
  <c r="D11" i="3"/>
  <c r="C11" i="3"/>
  <c r="B11" i="3"/>
  <c r="L10" i="3"/>
  <c r="K10" i="3"/>
  <c r="J10" i="3"/>
  <c r="I10" i="3"/>
  <c r="H10" i="3"/>
  <c r="G10" i="3"/>
  <c r="F10" i="3"/>
  <c r="E10" i="3"/>
  <c r="D10" i="3"/>
  <c r="C10" i="3"/>
  <c r="B10" i="3"/>
  <c r="L9" i="3"/>
  <c r="K9" i="3"/>
  <c r="J9" i="3"/>
  <c r="I9" i="3"/>
  <c r="H9" i="3"/>
  <c r="G9" i="3"/>
  <c r="F9" i="3"/>
  <c r="E9" i="3"/>
  <c r="D9" i="3"/>
  <c r="C9" i="3"/>
  <c r="B9" i="3"/>
  <c r="L8" i="3"/>
  <c r="K8" i="3"/>
  <c r="J8" i="3"/>
  <c r="I8" i="3"/>
  <c r="H8" i="3"/>
  <c r="G8" i="3"/>
  <c r="F8" i="3"/>
  <c r="E8" i="3"/>
  <c r="D8" i="3"/>
  <c r="C8" i="3"/>
  <c r="B8" i="3"/>
  <c r="L7" i="3"/>
  <c r="K7" i="3"/>
  <c r="J7" i="3"/>
  <c r="I7" i="3"/>
  <c r="H7" i="3"/>
  <c r="G7" i="3"/>
  <c r="F7" i="3"/>
  <c r="E7" i="3"/>
  <c r="D7" i="3"/>
  <c r="C7" i="3"/>
  <c r="B7" i="3"/>
  <c r="L6" i="3"/>
  <c r="K6" i="3"/>
  <c r="J6" i="3"/>
  <c r="I6" i="3"/>
  <c r="H6" i="3"/>
  <c r="G6" i="3"/>
  <c r="F6" i="3"/>
  <c r="E6" i="3"/>
  <c r="D6" i="3"/>
  <c r="C6" i="3"/>
  <c r="B6" i="3"/>
  <c r="L5" i="3"/>
  <c r="K5" i="3"/>
  <c r="J5" i="3"/>
  <c r="I5" i="3"/>
  <c r="H5" i="3"/>
  <c r="G5" i="3"/>
  <c r="F5" i="3"/>
  <c r="E5" i="3"/>
  <c r="D5" i="3"/>
  <c r="C5" i="3"/>
  <c r="B5" i="3"/>
  <c r="L4" i="3"/>
  <c r="K4" i="3"/>
  <c r="J4" i="3"/>
  <c r="I4" i="3"/>
  <c r="H4" i="3"/>
  <c r="G4" i="3"/>
  <c r="F4" i="3"/>
  <c r="E4" i="3"/>
  <c r="D4" i="3"/>
  <c r="C4" i="3"/>
  <c r="B4" i="3"/>
  <c r="L3" i="3"/>
  <c r="K3" i="3"/>
  <c r="J3" i="3"/>
  <c r="I3" i="3"/>
  <c r="H3" i="3"/>
  <c r="G3" i="3"/>
  <c r="F3" i="3"/>
  <c r="E3" i="3"/>
  <c r="D3" i="3"/>
  <c r="C3" i="3"/>
  <c r="B3" i="3"/>
  <c r="L2" i="3"/>
  <c r="K2" i="3"/>
  <c r="J2" i="3"/>
  <c r="I2" i="3"/>
  <c r="H2" i="3"/>
  <c r="G2" i="3"/>
  <c r="F2" i="3"/>
  <c r="E2" i="3"/>
  <c r="D2" i="3"/>
  <c r="C2" i="3"/>
  <c r="B2" i="3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L44" i="4"/>
  <c r="K44" i="4"/>
  <c r="J44" i="4"/>
  <c r="I44" i="4"/>
  <c r="H44" i="4"/>
  <c r="G44" i="4"/>
  <c r="F44" i="4"/>
  <c r="E44" i="4"/>
  <c r="D44" i="4"/>
  <c r="C44" i="4"/>
  <c r="B44" i="4"/>
  <c r="L43" i="4"/>
  <c r="K43" i="4"/>
  <c r="J43" i="4"/>
  <c r="I43" i="4"/>
  <c r="H43" i="4"/>
  <c r="G43" i="4"/>
  <c r="F43" i="4"/>
  <c r="E43" i="4"/>
  <c r="D43" i="4"/>
  <c r="C43" i="4"/>
  <c r="B43" i="4"/>
  <c r="L42" i="4"/>
  <c r="K42" i="4"/>
  <c r="J42" i="4"/>
  <c r="I42" i="4"/>
  <c r="H42" i="4"/>
  <c r="G42" i="4"/>
  <c r="F42" i="4"/>
  <c r="E42" i="4"/>
  <c r="D42" i="4"/>
  <c r="C42" i="4"/>
  <c r="B42" i="4"/>
  <c r="L41" i="4"/>
  <c r="K41" i="4"/>
  <c r="J41" i="4"/>
  <c r="I41" i="4"/>
  <c r="H41" i="4"/>
  <c r="G41" i="4"/>
  <c r="F41" i="4"/>
  <c r="E41" i="4"/>
  <c r="D41" i="4"/>
  <c r="C41" i="4"/>
  <c r="B41" i="4"/>
  <c r="L40" i="4"/>
  <c r="K40" i="4"/>
  <c r="J40" i="4"/>
  <c r="I40" i="4"/>
  <c r="H40" i="4"/>
  <c r="G40" i="4"/>
  <c r="F40" i="4"/>
  <c r="E40" i="4"/>
  <c r="D40" i="4"/>
  <c r="C40" i="4"/>
  <c r="B40" i="4"/>
  <c r="L39" i="4"/>
  <c r="K39" i="4"/>
  <c r="J39" i="4"/>
  <c r="I39" i="4"/>
  <c r="H39" i="4"/>
  <c r="G39" i="4"/>
  <c r="F39" i="4"/>
  <c r="E39" i="4"/>
  <c r="D39" i="4"/>
  <c r="C39" i="4"/>
  <c r="B39" i="4"/>
  <c r="L38" i="4"/>
  <c r="K38" i="4"/>
  <c r="J38" i="4"/>
  <c r="I38" i="4"/>
  <c r="H38" i="4"/>
  <c r="G38" i="4"/>
  <c r="F38" i="4"/>
  <c r="E38" i="4"/>
  <c r="D38" i="4"/>
  <c r="C38" i="4"/>
  <c r="B38" i="4"/>
  <c r="L37" i="4"/>
  <c r="K37" i="4"/>
  <c r="J37" i="4"/>
  <c r="I37" i="4"/>
  <c r="H37" i="4"/>
  <c r="G37" i="4"/>
  <c r="F37" i="4"/>
  <c r="E37" i="4"/>
  <c r="D37" i="4"/>
  <c r="C37" i="4"/>
  <c r="B37" i="4"/>
  <c r="L36" i="4"/>
  <c r="K36" i="4"/>
  <c r="J36" i="4"/>
  <c r="I36" i="4"/>
  <c r="H36" i="4"/>
  <c r="G36" i="4"/>
  <c r="F36" i="4"/>
  <c r="E36" i="4"/>
  <c r="D36" i="4"/>
  <c r="C36" i="4"/>
  <c r="B36" i="4"/>
  <c r="L35" i="4"/>
  <c r="K35" i="4"/>
  <c r="J35" i="4"/>
  <c r="I35" i="4"/>
  <c r="H35" i="4"/>
  <c r="G35" i="4"/>
  <c r="F35" i="4"/>
  <c r="E35" i="4"/>
  <c r="D35" i="4"/>
  <c r="C35" i="4"/>
  <c r="B35" i="4"/>
  <c r="L34" i="4"/>
  <c r="K34" i="4"/>
  <c r="J34" i="4"/>
  <c r="I34" i="4"/>
  <c r="H34" i="4"/>
  <c r="G34" i="4"/>
  <c r="F34" i="4"/>
  <c r="E34" i="4"/>
  <c r="D34" i="4"/>
  <c r="C34" i="4"/>
  <c r="B34" i="4"/>
  <c r="L33" i="4"/>
  <c r="K33" i="4"/>
  <c r="J33" i="4"/>
  <c r="I33" i="4"/>
  <c r="H33" i="4"/>
  <c r="G33" i="4"/>
  <c r="F33" i="4"/>
  <c r="E33" i="4"/>
  <c r="D33" i="4"/>
  <c r="C33" i="4"/>
  <c r="B33" i="4"/>
  <c r="L32" i="4"/>
  <c r="K32" i="4"/>
  <c r="J32" i="4"/>
  <c r="I32" i="4"/>
  <c r="H32" i="4"/>
  <c r="G32" i="4"/>
  <c r="F32" i="4"/>
  <c r="E32" i="4"/>
  <c r="D32" i="4"/>
  <c r="C32" i="4"/>
  <c r="B32" i="4"/>
  <c r="L31" i="4"/>
  <c r="K31" i="4"/>
  <c r="J31" i="4"/>
  <c r="I31" i="4"/>
  <c r="H31" i="4"/>
  <c r="G31" i="4"/>
  <c r="F31" i="4"/>
  <c r="F31" i="6" s="1"/>
  <c r="E31" i="4"/>
  <c r="D31" i="4"/>
  <c r="C31" i="4"/>
  <c r="B31" i="4"/>
  <c r="L30" i="4"/>
  <c r="K30" i="4"/>
  <c r="J30" i="4"/>
  <c r="I30" i="4"/>
  <c r="H30" i="4"/>
  <c r="G30" i="4"/>
  <c r="F30" i="4"/>
  <c r="E30" i="4"/>
  <c r="D30" i="4"/>
  <c r="C30" i="4"/>
  <c r="B30" i="4"/>
  <c r="L29" i="4"/>
  <c r="K29" i="4"/>
  <c r="J29" i="4"/>
  <c r="I29" i="4"/>
  <c r="H29" i="4"/>
  <c r="G29" i="4"/>
  <c r="F29" i="4"/>
  <c r="E29" i="4"/>
  <c r="D29" i="4"/>
  <c r="C29" i="4"/>
  <c r="B29" i="4"/>
  <c r="L28" i="4"/>
  <c r="K28" i="4"/>
  <c r="J28" i="4"/>
  <c r="I28" i="4"/>
  <c r="H28" i="4"/>
  <c r="G28" i="4"/>
  <c r="F28" i="4"/>
  <c r="E28" i="4"/>
  <c r="D28" i="4"/>
  <c r="C28" i="4"/>
  <c r="B28" i="4"/>
  <c r="L27" i="4"/>
  <c r="K27" i="4"/>
  <c r="J27" i="4"/>
  <c r="J27" i="6" s="1"/>
  <c r="I27" i="4"/>
  <c r="H27" i="4"/>
  <c r="G27" i="4"/>
  <c r="F27" i="4"/>
  <c r="E27" i="4"/>
  <c r="D27" i="4"/>
  <c r="C27" i="4"/>
  <c r="B27" i="4"/>
  <c r="B27" i="6" s="1"/>
  <c r="L26" i="4"/>
  <c r="K26" i="4"/>
  <c r="J26" i="4"/>
  <c r="I26" i="4"/>
  <c r="H26" i="4"/>
  <c r="G26" i="4"/>
  <c r="F26" i="4"/>
  <c r="E26" i="4"/>
  <c r="D26" i="4"/>
  <c r="C26" i="4"/>
  <c r="B26" i="4"/>
  <c r="L25" i="4"/>
  <c r="K25" i="4"/>
  <c r="J25" i="4"/>
  <c r="I25" i="4"/>
  <c r="H25" i="4"/>
  <c r="G25" i="4"/>
  <c r="F25" i="4"/>
  <c r="E25" i="4"/>
  <c r="D25" i="4"/>
  <c r="C25" i="4"/>
  <c r="B25" i="4"/>
  <c r="L24" i="4"/>
  <c r="K24" i="4"/>
  <c r="J24" i="4"/>
  <c r="I24" i="4"/>
  <c r="H24" i="4"/>
  <c r="G24" i="4"/>
  <c r="F24" i="4"/>
  <c r="E24" i="4"/>
  <c r="D24" i="4"/>
  <c r="C24" i="4"/>
  <c r="B24" i="4"/>
  <c r="L23" i="4"/>
  <c r="K23" i="4"/>
  <c r="J23" i="4"/>
  <c r="I23" i="4"/>
  <c r="H23" i="4"/>
  <c r="G23" i="4"/>
  <c r="F23" i="4"/>
  <c r="E23" i="4"/>
  <c r="D23" i="4"/>
  <c r="C23" i="4"/>
  <c r="B23" i="4"/>
  <c r="L22" i="4"/>
  <c r="K22" i="4"/>
  <c r="J22" i="4"/>
  <c r="I22" i="4"/>
  <c r="H22" i="4"/>
  <c r="G22" i="4"/>
  <c r="F22" i="4"/>
  <c r="E22" i="4"/>
  <c r="D22" i="4"/>
  <c r="C22" i="4"/>
  <c r="B22" i="4"/>
  <c r="L21" i="4"/>
  <c r="K21" i="4"/>
  <c r="J21" i="4"/>
  <c r="I21" i="4"/>
  <c r="H21" i="4"/>
  <c r="G21" i="4"/>
  <c r="F21" i="4"/>
  <c r="E21" i="4"/>
  <c r="D21" i="4"/>
  <c r="D21" i="6" s="1"/>
  <c r="C21" i="4"/>
  <c r="B21" i="4"/>
  <c r="L20" i="4"/>
  <c r="K20" i="4"/>
  <c r="J20" i="4"/>
  <c r="I20" i="4"/>
  <c r="H20" i="4"/>
  <c r="G20" i="4"/>
  <c r="F20" i="4"/>
  <c r="E20" i="4"/>
  <c r="D20" i="4"/>
  <c r="C20" i="4"/>
  <c r="B20" i="4"/>
  <c r="L19" i="4"/>
  <c r="K19" i="4"/>
  <c r="J19" i="4"/>
  <c r="I19" i="4"/>
  <c r="H19" i="4"/>
  <c r="G19" i="4"/>
  <c r="F19" i="4"/>
  <c r="E19" i="4"/>
  <c r="D19" i="4"/>
  <c r="C19" i="4"/>
  <c r="B19" i="4"/>
  <c r="L18" i="4"/>
  <c r="K18" i="4"/>
  <c r="J18" i="4"/>
  <c r="I18" i="4"/>
  <c r="H18" i="4"/>
  <c r="G18" i="4"/>
  <c r="F18" i="4"/>
  <c r="E18" i="4"/>
  <c r="D18" i="4"/>
  <c r="C18" i="4"/>
  <c r="B18" i="4"/>
  <c r="L17" i="4"/>
  <c r="K17" i="4"/>
  <c r="J17" i="4"/>
  <c r="I17" i="4"/>
  <c r="H17" i="4"/>
  <c r="G17" i="4"/>
  <c r="F17" i="4"/>
  <c r="E17" i="4"/>
  <c r="D17" i="4"/>
  <c r="C17" i="4"/>
  <c r="B17" i="4"/>
  <c r="L16" i="4"/>
  <c r="K16" i="4"/>
  <c r="J16" i="4"/>
  <c r="I16" i="4"/>
  <c r="H16" i="4"/>
  <c r="G16" i="4"/>
  <c r="F16" i="4"/>
  <c r="E16" i="4"/>
  <c r="D16" i="4"/>
  <c r="C16" i="4"/>
  <c r="B16" i="4"/>
  <c r="L15" i="4"/>
  <c r="K15" i="4"/>
  <c r="J15" i="4"/>
  <c r="I15" i="4"/>
  <c r="H15" i="4"/>
  <c r="G15" i="4"/>
  <c r="F15" i="4"/>
  <c r="E15" i="4"/>
  <c r="D15" i="4"/>
  <c r="C15" i="4"/>
  <c r="B15" i="4"/>
  <c r="L14" i="4"/>
  <c r="K14" i="4"/>
  <c r="J14" i="4"/>
  <c r="I14" i="4"/>
  <c r="H14" i="4"/>
  <c r="G14" i="4"/>
  <c r="F14" i="4"/>
  <c r="E14" i="4"/>
  <c r="D14" i="4"/>
  <c r="C14" i="4"/>
  <c r="B14" i="4"/>
  <c r="L13" i="4"/>
  <c r="K13" i="4"/>
  <c r="J13" i="4"/>
  <c r="I13" i="4"/>
  <c r="H13" i="4"/>
  <c r="G13" i="4"/>
  <c r="F13" i="4"/>
  <c r="E13" i="4"/>
  <c r="D13" i="4"/>
  <c r="C13" i="4"/>
  <c r="B13" i="4"/>
  <c r="L12" i="4"/>
  <c r="K12" i="4"/>
  <c r="J12" i="4"/>
  <c r="I12" i="4"/>
  <c r="H12" i="4"/>
  <c r="G12" i="4"/>
  <c r="F12" i="4"/>
  <c r="E12" i="4"/>
  <c r="D12" i="4"/>
  <c r="C12" i="4"/>
  <c r="B12" i="4"/>
  <c r="L11" i="4"/>
  <c r="K11" i="4"/>
  <c r="J11" i="4"/>
  <c r="I11" i="4"/>
  <c r="H11" i="4"/>
  <c r="G11" i="4"/>
  <c r="F11" i="4"/>
  <c r="E11" i="4"/>
  <c r="D11" i="4"/>
  <c r="C11" i="4"/>
  <c r="B11" i="4"/>
  <c r="L10" i="4"/>
  <c r="K10" i="4"/>
  <c r="J10" i="4"/>
  <c r="I10" i="4"/>
  <c r="H10" i="4"/>
  <c r="G10" i="4"/>
  <c r="F10" i="4"/>
  <c r="E10" i="4"/>
  <c r="D10" i="4"/>
  <c r="C10" i="4"/>
  <c r="B10" i="4"/>
  <c r="L9" i="4"/>
  <c r="K9" i="4"/>
  <c r="J9" i="4"/>
  <c r="I9" i="4"/>
  <c r="H9" i="4"/>
  <c r="G9" i="4"/>
  <c r="F9" i="4"/>
  <c r="E9" i="4"/>
  <c r="D9" i="4"/>
  <c r="C9" i="4"/>
  <c r="B9" i="4"/>
  <c r="L8" i="4"/>
  <c r="K8" i="4"/>
  <c r="J8" i="4"/>
  <c r="I8" i="4"/>
  <c r="H8" i="4"/>
  <c r="G8" i="4"/>
  <c r="F8" i="4"/>
  <c r="E8" i="4"/>
  <c r="D8" i="4"/>
  <c r="C8" i="4"/>
  <c r="B8" i="4"/>
  <c r="L7" i="4"/>
  <c r="K7" i="4"/>
  <c r="J7" i="4"/>
  <c r="I7" i="4"/>
  <c r="H7" i="4"/>
  <c r="G7" i="4"/>
  <c r="F7" i="4"/>
  <c r="E7" i="4"/>
  <c r="D7" i="4"/>
  <c r="C7" i="4"/>
  <c r="B7" i="4"/>
  <c r="L6" i="4"/>
  <c r="K6" i="4"/>
  <c r="J6" i="4"/>
  <c r="I6" i="4"/>
  <c r="H6" i="4"/>
  <c r="G6" i="4"/>
  <c r="F6" i="4"/>
  <c r="E6" i="4"/>
  <c r="D6" i="4"/>
  <c r="C6" i="4"/>
  <c r="B6" i="4"/>
  <c r="L5" i="4"/>
  <c r="K5" i="4"/>
  <c r="J5" i="4"/>
  <c r="I5" i="4"/>
  <c r="H5" i="4"/>
  <c r="G5" i="4"/>
  <c r="F5" i="4"/>
  <c r="E5" i="4"/>
  <c r="D5" i="4"/>
  <c r="C5" i="4"/>
  <c r="B5" i="4"/>
  <c r="L4" i="4"/>
  <c r="K4" i="4"/>
  <c r="J4" i="4"/>
  <c r="I4" i="4"/>
  <c r="H4" i="4"/>
  <c r="G4" i="4"/>
  <c r="F4" i="4"/>
  <c r="E4" i="4"/>
  <c r="D4" i="4"/>
  <c r="C4" i="4"/>
  <c r="B4" i="4"/>
  <c r="L3" i="4"/>
  <c r="K3" i="4"/>
  <c r="J3" i="4"/>
  <c r="I3" i="4"/>
  <c r="H3" i="4"/>
  <c r="G3" i="4"/>
  <c r="F3" i="4"/>
  <c r="E3" i="4"/>
  <c r="D3" i="4"/>
  <c r="C3" i="4"/>
  <c r="B3" i="4"/>
  <c r="L2" i="4"/>
  <c r="K2" i="4"/>
  <c r="J2" i="4"/>
  <c r="I2" i="4"/>
  <c r="H2" i="4"/>
  <c r="G2" i="4"/>
  <c r="F2" i="4"/>
  <c r="E2" i="4"/>
  <c r="D2" i="4"/>
  <c r="C2" i="4"/>
  <c r="B2" i="4"/>
  <c r="T44" i="1"/>
  <c r="T44" i="8" s="1"/>
  <c r="S44" i="1"/>
  <c r="S44" i="8" s="1"/>
  <c r="R44" i="1"/>
  <c r="R44" i="8" s="1"/>
  <c r="Q44" i="1"/>
  <c r="Q44" i="8" s="1"/>
  <c r="P44" i="1"/>
  <c r="P44" i="8" s="1"/>
  <c r="O44" i="1"/>
  <c r="N44" i="1"/>
  <c r="N44" i="8" s="1"/>
  <c r="M44" i="1"/>
  <c r="M44" i="8" s="1"/>
  <c r="L44" i="1"/>
  <c r="L44" i="8" s="1"/>
  <c r="K44" i="1"/>
  <c r="K44" i="8" s="1"/>
  <c r="J44" i="1"/>
  <c r="J44" i="8" s="1"/>
  <c r="I44" i="1"/>
  <c r="I44" i="8" s="1"/>
  <c r="H44" i="1"/>
  <c r="H44" i="8" s="1"/>
  <c r="G44" i="1"/>
  <c r="F44" i="1"/>
  <c r="F44" i="8" s="1"/>
  <c r="E44" i="1"/>
  <c r="E44" i="8" s="1"/>
  <c r="D44" i="1"/>
  <c r="D44" i="8" s="1"/>
  <c r="C44" i="1"/>
  <c r="C44" i="8" s="1"/>
  <c r="B44" i="1"/>
  <c r="B44" i="8" s="1"/>
  <c r="T43" i="1"/>
  <c r="S43" i="1"/>
  <c r="S43" i="7" s="1"/>
  <c r="R43" i="1"/>
  <c r="Q43" i="1"/>
  <c r="Q43" i="7" s="1"/>
  <c r="P43" i="1"/>
  <c r="P43" i="7" s="1"/>
  <c r="O43" i="1"/>
  <c r="O43" i="7" s="1"/>
  <c r="N43" i="1"/>
  <c r="N43" i="7" s="1"/>
  <c r="M43" i="1"/>
  <c r="M43" i="7" s="1"/>
  <c r="L43" i="1"/>
  <c r="K43" i="1"/>
  <c r="K43" i="7" s="1"/>
  <c r="J43" i="1"/>
  <c r="I43" i="1"/>
  <c r="I43" i="7" s="1"/>
  <c r="H43" i="1"/>
  <c r="H43" i="7" s="1"/>
  <c r="G43" i="1"/>
  <c r="G43" i="7" s="1"/>
  <c r="F43" i="1"/>
  <c r="F43" i="7" s="1"/>
  <c r="E43" i="1"/>
  <c r="E43" i="7" s="1"/>
  <c r="D43" i="1"/>
  <c r="C43" i="1"/>
  <c r="C43" i="7" s="1"/>
  <c r="B43" i="1"/>
  <c r="T42" i="1"/>
  <c r="T42" i="7" s="1"/>
  <c r="F42" i="12" s="1"/>
  <c r="S42" i="1"/>
  <c r="S42" i="7" s="1"/>
  <c r="R42" i="1"/>
  <c r="R42" i="7" s="1"/>
  <c r="Q42" i="1"/>
  <c r="Q42" i="7" s="1"/>
  <c r="P42" i="1"/>
  <c r="P42" i="7" s="1"/>
  <c r="O42" i="1"/>
  <c r="N42" i="1"/>
  <c r="N42" i="7" s="1"/>
  <c r="M42" i="1"/>
  <c r="L42" i="1"/>
  <c r="L42" i="7" s="1"/>
  <c r="K42" i="1"/>
  <c r="K42" i="7" s="1"/>
  <c r="J42" i="1"/>
  <c r="J42" i="7" s="1"/>
  <c r="I42" i="1"/>
  <c r="I42" i="7" s="1"/>
  <c r="H42" i="1"/>
  <c r="H42" i="7" s="1"/>
  <c r="G42" i="1"/>
  <c r="F42" i="1"/>
  <c r="F42" i="7" s="1"/>
  <c r="E42" i="1"/>
  <c r="D42" i="1"/>
  <c r="D42" i="7" s="1"/>
  <c r="C42" i="1"/>
  <c r="C42" i="7" s="1"/>
  <c r="B42" i="1"/>
  <c r="B42" i="7" s="1"/>
  <c r="T41" i="1"/>
  <c r="T41" i="7" s="1"/>
  <c r="F41" i="12" s="1"/>
  <c r="S41" i="1"/>
  <c r="S41" i="7" s="1"/>
  <c r="R41" i="1"/>
  <c r="Q41" i="1"/>
  <c r="Q41" i="7" s="1"/>
  <c r="P41" i="1"/>
  <c r="O41" i="1"/>
  <c r="O41" i="7" s="1"/>
  <c r="N41" i="1"/>
  <c r="N41" i="7" s="1"/>
  <c r="M41" i="1"/>
  <c r="M41" i="7" s="1"/>
  <c r="L41" i="1"/>
  <c r="L41" i="7" s="1"/>
  <c r="K41" i="1"/>
  <c r="K41" i="7" s="1"/>
  <c r="J41" i="1"/>
  <c r="I41" i="1"/>
  <c r="I41" i="7" s="1"/>
  <c r="H41" i="1"/>
  <c r="G41" i="1"/>
  <c r="G41" i="7" s="1"/>
  <c r="F41" i="1"/>
  <c r="F41" i="7" s="1"/>
  <c r="E41" i="1"/>
  <c r="E41" i="7" s="1"/>
  <c r="D41" i="1"/>
  <c r="D41" i="7" s="1"/>
  <c r="C41" i="1"/>
  <c r="C41" i="7" s="1"/>
  <c r="B41" i="1"/>
  <c r="T40" i="1"/>
  <c r="T40" i="7" s="1"/>
  <c r="F40" i="12" s="1"/>
  <c r="S40" i="1"/>
  <c r="R40" i="1"/>
  <c r="R40" i="7" s="1"/>
  <c r="Q40" i="1"/>
  <c r="Q40" i="7" s="1"/>
  <c r="P40" i="1"/>
  <c r="P40" i="7" s="1"/>
  <c r="O40" i="1"/>
  <c r="O40" i="7" s="1"/>
  <c r="N40" i="1"/>
  <c r="N40" i="7" s="1"/>
  <c r="M40" i="1"/>
  <c r="L40" i="1"/>
  <c r="L40" i="7" s="1"/>
  <c r="K40" i="1"/>
  <c r="J40" i="1"/>
  <c r="J40" i="7" s="1"/>
  <c r="I40" i="1"/>
  <c r="I40" i="7" s="1"/>
  <c r="H40" i="1"/>
  <c r="H40" i="7" s="1"/>
  <c r="G40" i="1"/>
  <c r="G40" i="7" s="1"/>
  <c r="F40" i="1"/>
  <c r="F40" i="7" s="1"/>
  <c r="E40" i="1"/>
  <c r="D40" i="1"/>
  <c r="D40" i="7" s="1"/>
  <c r="C40" i="1"/>
  <c r="B40" i="1"/>
  <c r="B40" i="7" s="1"/>
  <c r="T39" i="1"/>
  <c r="T39" i="7" s="1"/>
  <c r="F39" i="12" s="1"/>
  <c r="S39" i="1"/>
  <c r="S39" i="7" s="1"/>
  <c r="R39" i="1"/>
  <c r="R39" i="7" s="1"/>
  <c r="Q39" i="1"/>
  <c r="Q39" i="7" s="1"/>
  <c r="P39" i="1"/>
  <c r="O39" i="1"/>
  <c r="O39" i="7" s="1"/>
  <c r="N39" i="1"/>
  <c r="M39" i="1"/>
  <c r="M39" i="7" s="1"/>
  <c r="L39" i="1"/>
  <c r="L39" i="7" s="1"/>
  <c r="K39" i="1"/>
  <c r="K39" i="7" s="1"/>
  <c r="J39" i="1"/>
  <c r="J39" i="7" s="1"/>
  <c r="I39" i="1"/>
  <c r="I39" i="7" s="1"/>
  <c r="H39" i="1"/>
  <c r="G39" i="1"/>
  <c r="G39" i="7" s="1"/>
  <c r="F39" i="1"/>
  <c r="E39" i="1"/>
  <c r="E39" i="7" s="1"/>
  <c r="D39" i="1"/>
  <c r="D39" i="7" s="1"/>
  <c r="C39" i="1"/>
  <c r="C39" i="7" s="1"/>
  <c r="B39" i="1"/>
  <c r="B39" i="7" s="1"/>
  <c r="T38" i="1"/>
  <c r="T38" i="7" s="1"/>
  <c r="S38" i="1"/>
  <c r="R38" i="1"/>
  <c r="R38" i="7" s="1"/>
  <c r="Q38" i="1"/>
  <c r="P38" i="1"/>
  <c r="P38" i="7" s="1"/>
  <c r="O38" i="1"/>
  <c r="O38" i="7" s="1"/>
  <c r="N38" i="1"/>
  <c r="N38" i="7" s="1"/>
  <c r="M38" i="1"/>
  <c r="M38" i="7" s="1"/>
  <c r="L38" i="1"/>
  <c r="L38" i="7" s="1"/>
  <c r="K38" i="1"/>
  <c r="J38" i="1"/>
  <c r="J38" i="7" s="1"/>
  <c r="I38" i="1"/>
  <c r="H38" i="1"/>
  <c r="H38" i="7" s="1"/>
  <c r="G38" i="1"/>
  <c r="G38" i="7" s="1"/>
  <c r="F38" i="1"/>
  <c r="F38" i="7" s="1"/>
  <c r="E38" i="1"/>
  <c r="E38" i="7" s="1"/>
  <c r="D38" i="1"/>
  <c r="D38" i="7" s="1"/>
  <c r="C38" i="1"/>
  <c r="B38" i="1"/>
  <c r="B38" i="7" s="1"/>
  <c r="T37" i="1"/>
  <c r="S37" i="1"/>
  <c r="S37" i="7" s="1"/>
  <c r="R37" i="1"/>
  <c r="R37" i="7" s="1"/>
  <c r="Q37" i="1"/>
  <c r="Q37" i="7" s="1"/>
  <c r="P37" i="1"/>
  <c r="P37" i="7" s="1"/>
  <c r="O37" i="1"/>
  <c r="O37" i="7" s="1"/>
  <c r="N37" i="1"/>
  <c r="M37" i="1"/>
  <c r="M37" i="7" s="1"/>
  <c r="L37" i="1"/>
  <c r="K37" i="1"/>
  <c r="K37" i="7" s="1"/>
  <c r="J37" i="1"/>
  <c r="J37" i="7" s="1"/>
  <c r="I37" i="1"/>
  <c r="I37" i="7" s="1"/>
  <c r="H37" i="1"/>
  <c r="H37" i="7" s="1"/>
  <c r="G37" i="1"/>
  <c r="G37" i="7" s="1"/>
  <c r="F37" i="1"/>
  <c r="E37" i="1"/>
  <c r="E37" i="7" s="1"/>
  <c r="D37" i="1"/>
  <c r="D37" i="7" s="1"/>
  <c r="C37" i="1"/>
  <c r="C37" i="7" s="1"/>
  <c r="B37" i="1"/>
  <c r="B37" i="7" s="1"/>
  <c r="T36" i="1"/>
  <c r="T36" i="7" s="1"/>
  <c r="F36" i="12" s="1"/>
  <c r="S36" i="1"/>
  <c r="S36" i="7" s="1"/>
  <c r="R36" i="1"/>
  <c r="R36" i="7" s="1"/>
  <c r="Q36" i="1"/>
  <c r="P36" i="1"/>
  <c r="P36" i="7" s="1"/>
  <c r="O36" i="1"/>
  <c r="O36" i="7" s="1"/>
  <c r="N36" i="1"/>
  <c r="N36" i="7" s="1"/>
  <c r="M36" i="1"/>
  <c r="M36" i="7" s="1"/>
  <c r="L36" i="1"/>
  <c r="L36" i="7" s="1"/>
  <c r="K36" i="1"/>
  <c r="K36" i="7" s="1"/>
  <c r="J36" i="1"/>
  <c r="J36" i="7" s="1"/>
  <c r="I36" i="1"/>
  <c r="H36" i="1"/>
  <c r="H36" i="7" s="1"/>
  <c r="G36" i="1"/>
  <c r="G36" i="7" s="1"/>
  <c r="F36" i="1"/>
  <c r="F36" i="7" s="1"/>
  <c r="D81" i="7" s="1"/>
  <c r="E36" i="1"/>
  <c r="E36" i="7" s="1"/>
  <c r="D36" i="1"/>
  <c r="D36" i="7" s="1"/>
  <c r="C81" i="7" s="1"/>
  <c r="C36" i="1"/>
  <c r="C36" i="7" s="1"/>
  <c r="B36" i="1"/>
  <c r="B36" i="7" s="1"/>
  <c r="T35" i="1"/>
  <c r="S35" i="1"/>
  <c r="S35" i="7" s="1"/>
  <c r="R35" i="1"/>
  <c r="R35" i="7" s="1"/>
  <c r="Q35" i="1"/>
  <c r="Q35" i="7" s="1"/>
  <c r="P35" i="1"/>
  <c r="P35" i="7" s="1"/>
  <c r="O35" i="1"/>
  <c r="O35" i="7" s="1"/>
  <c r="N35" i="1"/>
  <c r="N35" i="7" s="1"/>
  <c r="M35" i="1"/>
  <c r="M35" i="7" s="1"/>
  <c r="L35" i="1"/>
  <c r="K35" i="1"/>
  <c r="K35" i="7" s="1"/>
  <c r="J35" i="1"/>
  <c r="J35" i="7" s="1"/>
  <c r="I35" i="1"/>
  <c r="I35" i="7" s="1"/>
  <c r="H35" i="1"/>
  <c r="H35" i="7" s="1"/>
  <c r="G35" i="1"/>
  <c r="G35" i="7" s="1"/>
  <c r="F35" i="1"/>
  <c r="F35" i="7" s="1"/>
  <c r="E35" i="1"/>
  <c r="E35" i="7" s="1"/>
  <c r="D35" i="1"/>
  <c r="C35" i="1"/>
  <c r="C35" i="7" s="1"/>
  <c r="B35" i="1"/>
  <c r="B35" i="7" s="1"/>
  <c r="T34" i="1"/>
  <c r="T34" i="7" s="1"/>
  <c r="F34" i="12" s="1"/>
  <c r="S34" i="1"/>
  <c r="S34" i="7" s="1"/>
  <c r="R34" i="1"/>
  <c r="R34" i="7" s="1"/>
  <c r="Q34" i="1"/>
  <c r="Q34" i="7" s="1"/>
  <c r="P34" i="1"/>
  <c r="P34" i="7" s="1"/>
  <c r="O34" i="1"/>
  <c r="N34" i="1"/>
  <c r="N34" i="7" s="1"/>
  <c r="M34" i="1"/>
  <c r="M34" i="7" s="1"/>
  <c r="L34" i="1"/>
  <c r="L34" i="7" s="1"/>
  <c r="K34" i="1"/>
  <c r="K34" i="7" s="1"/>
  <c r="J34" i="1"/>
  <c r="J34" i="7" s="1"/>
  <c r="I34" i="1"/>
  <c r="I34" i="7" s="1"/>
  <c r="H34" i="1"/>
  <c r="H34" i="7" s="1"/>
  <c r="G34" i="1"/>
  <c r="F34" i="1"/>
  <c r="F34" i="7" s="1"/>
  <c r="E34" i="1"/>
  <c r="E34" i="7" s="1"/>
  <c r="D34" i="1"/>
  <c r="D34" i="7" s="1"/>
  <c r="C79" i="7" s="1"/>
  <c r="C34" i="1"/>
  <c r="C34" i="7" s="1"/>
  <c r="B34" i="1"/>
  <c r="B34" i="7" s="1"/>
  <c r="B79" i="7" s="1"/>
  <c r="T33" i="1"/>
  <c r="T33" i="7" s="1"/>
  <c r="F33" i="12" s="1"/>
  <c r="S33" i="1"/>
  <c r="S33" i="7" s="1"/>
  <c r="R33" i="1"/>
  <c r="Q33" i="1"/>
  <c r="Q33" i="7" s="1"/>
  <c r="P33" i="1"/>
  <c r="P33" i="7" s="1"/>
  <c r="O33" i="1"/>
  <c r="O33" i="7" s="1"/>
  <c r="N33" i="1"/>
  <c r="N33" i="7" s="1"/>
  <c r="M33" i="1"/>
  <c r="M33" i="7" s="1"/>
  <c r="L33" i="1"/>
  <c r="L33" i="7" s="1"/>
  <c r="K33" i="1"/>
  <c r="K33" i="7" s="1"/>
  <c r="J33" i="1"/>
  <c r="I33" i="1"/>
  <c r="I33" i="7" s="1"/>
  <c r="H33" i="1"/>
  <c r="H33" i="7" s="1"/>
  <c r="G33" i="1"/>
  <c r="G33" i="7" s="1"/>
  <c r="F33" i="1"/>
  <c r="F33" i="7" s="1"/>
  <c r="E33" i="1"/>
  <c r="E33" i="7" s="1"/>
  <c r="D33" i="1"/>
  <c r="D33" i="7" s="1"/>
  <c r="C33" i="1"/>
  <c r="C33" i="7" s="1"/>
  <c r="B33" i="1"/>
  <c r="T32" i="1"/>
  <c r="T32" i="7" s="1"/>
  <c r="F32" i="12" s="1"/>
  <c r="S32" i="1"/>
  <c r="S32" i="7" s="1"/>
  <c r="R32" i="1"/>
  <c r="R32" i="7" s="1"/>
  <c r="Q32" i="1"/>
  <c r="Q32" i="7" s="1"/>
  <c r="P32" i="1"/>
  <c r="P32" i="7" s="1"/>
  <c r="O32" i="1"/>
  <c r="O32" i="7" s="1"/>
  <c r="N32" i="1"/>
  <c r="N32" i="7" s="1"/>
  <c r="M32" i="1"/>
  <c r="L32" i="1"/>
  <c r="L32" i="7" s="1"/>
  <c r="K32" i="1"/>
  <c r="K32" i="7" s="1"/>
  <c r="J32" i="1"/>
  <c r="J32" i="7" s="1"/>
  <c r="I32" i="1"/>
  <c r="I32" i="7" s="1"/>
  <c r="H32" i="1"/>
  <c r="H32" i="7" s="1"/>
  <c r="G32" i="1"/>
  <c r="G32" i="7" s="1"/>
  <c r="F32" i="1"/>
  <c r="F32" i="7" s="1"/>
  <c r="E32" i="1"/>
  <c r="D32" i="1"/>
  <c r="D32" i="7" s="1"/>
  <c r="C32" i="1"/>
  <c r="C32" i="7" s="1"/>
  <c r="B32" i="1"/>
  <c r="B32" i="7" s="1"/>
  <c r="B77" i="7" s="1"/>
  <c r="T31" i="1"/>
  <c r="T31" i="7" s="1"/>
  <c r="F31" i="12" s="1"/>
  <c r="S31" i="1"/>
  <c r="S31" i="7" s="1"/>
  <c r="R31" i="1"/>
  <c r="R31" i="7" s="1"/>
  <c r="Q31" i="1"/>
  <c r="Q31" i="7" s="1"/>
  <c r="P31" i="1"/>
  <c r="O31" i="1"/>
  <c r="O31" i="7" s="1"/>
  <c r="N31" i="1"/>
  <c r="N31" i="7" s="1"/>
  <c r="M31" i="1"/>
  <c r="M31" i="7" s="1"/>
  <c r="L31" i="1"/>
  <c r="L31" i="7" s="1"/>
  <c r="K31" i="1"/>
  <c r="K31" i="7" s="1"/>
  <c r="J31" i="1"/>
  <c r="J31" i="7" s="1"/>
  <c r="I31" i="1"/>
  <c r="I31" i="7" s="1"/>
  <c r="H31" i="1"/>
  <c r="G31" i="1"/>
  <c r="G31" i="7" s="1"/>
  <c r="F31" i="1"/>
  <c r="F31" i="7" s="1"/>
  <c r="E31" i="1"/>
  <c r="E31" i="7" s="1"/>
  <c r="D31" i="1"/>
  <c r="D31" i="7" s="1"/>
  <c r="C31" i="1"/>
  <c r="C31" i="7" s="1"/>
  <c r="B31" i="1"/>
  <c r="B31" i="7" s="1"/>
  <c r="T30" i="1"/>
  <c r="T30" i="7" s="1"/>
  <c r="S30" i="1"/>
  <c r="R30" i="1"/>
  <c r="R30" i="7" s="1"/>
  <c r="Q30" i="1"/>
  <c r="Q30" i="7" s="1"/>
  <c r="P30" i="1"/>
  <c r="P30" i="7" s="1"/>
  <c r="O30" i="1"/>
  <c r="O30" i="7" s="1"/>
  <c r="N30" i="1"/>
  <c r="N30" i="7" s="1"/>
  <c r="M30" i="1"/>
  <c r="M30" i="7" s="1"/>
  <c r="L30" i="1"/>
  <c r="L30" i="7" s="1"/>
  <c r="K30" i="1"/>
  <c r="J30" i="1"/>
  <c r="J30" i="7" s="1"/>
  <c r="I30" i="1"/>
  <c r="I30" i="7" s="1"/>
  <c r="H30" i="1"/>
  <c r="H30" i="7" s="1"/>
  <c r="E75" i="7" s="1"/>
  <c r="G30" i="1"/>
  <c r="G30" i="7" s="1"/>
  <c r="F30" i="1"/>
  <c r="F30" i="7" s="1"/>
  <c r="D75" i="7" s="1"/>
  <c r="E30" i="1"/>
  <c r="E30" i="7" s="1"/>
  <c r="D30" i="1"/>
  <c r="D30" i="7" s="1"/>
  <c r="C30" i="1"/>
  <c r="B30" i="1"/>
  <c r="B30" i="7" s="1"/>
  <c r="T29" i="1"/>
  <c r="T29" i="7" s="1"/>
  <c r="F29" i="12" s="1"/>
  <c r="S29" i="1"/>
  <c r="S29" i="7" s="1"/>
  <c r="R29" i="1"/>
  <c r="R29" i="7" s="1"/>
  <c r="Q29" i="1"/>
  <c r="Q29" i="7" s="1"/>
  <c r="P29" i="1"/>
  <c r="P29" i="7" s="1"/>
  <c r="O29" i="1"/>
  <c r="O29" i="7" s="1"/>
  <c r="N29" i="1"/>
  <c r="M29" i="1"/>
  <c r="M29" i="7" s="1"/>
  <c r="L29" i="1"/>
  <c r="L29" i="7" s="1"/>
  <c r="K29" i="1"/>
  <c r="K29" i="7" s="1"/>
  <c r="J29" i="1"/>
  <c r="J29" i="7" s="1"/>
  <c r="I29" i="1"/>
  <c r="I29" i="7" s="1"/>
  <c r="H29" i="1"/>
  <c r="H29" i="7" s="1"/>
  <c r="G29" i="1"/>
  <c r="G29" i="7" s="1"/>
  <c r="F29" i="1"/>
  <c r="E29" i="1"/>
  <c r="E29" i="7" s="1"/>
  <c r="D29" i="1"/>
  <c r="D29" i="7" s="1"/>
  <c r="C29" i="1"/>
  <c r="C29" i="7" s="1"/>
  <c r="B29" i="1"/>
  <c r="B29" i="7" s="1"/>
  <c r="T28" i="1"/>
  <c r="T28" i="7" s="1"/>
  <c r="F28" i="12" s="1"/>
  <c r="S28" i="1"/>
  <c r="S28" i="7" s="1"/>
  <c r="R28" i="1"/>
  <c r="R28" i="7" s="1"/>
  <c r="Q28" i="1"/>
  <c r="P28" i="1"/>
  <c r="P28" i="7" s="1"/>
  <c r="O28" i="1"/>
  <c r="O28" i="7" s="1"/>
  <c r="N28" i="1"/>
  <c r="N28" i="7" s="1"/>
  <c r="M28" i="1"/>
  <c r="M28" i="7" s="1"/>
  <c r="L28" i="1"/>
  <c r="L28" i="7" s="1"/>
  <c r="K28" i="1"/>
  <c r="K28" i="7" s="1"/>
  <c r="J28" i="1"/>
  <c r="J28" i="7" s="1"/>
  <c r="I28" i="1"/>
  <c r="H28" i="1"/>
  <c r="H28" i="7" s="1"/>
  <c r="G28" i="1"/>
  <c r="G28" i="7" s="1"/>
  <c r="F28" i="1"/>
  <c r="F28" i="7" s="1"/>
  <c r="D73" i="7" s="1"/>
  <c r="E28" i="1"/>
  <c r="E28" i="7" s="1"/>
  <c r="D28" i="1"/>
  <c r="D28" i="7" s="1"/>
  <c r="C73" i="7" s="1"/>
  <c r="C28" i="1"/>
  <c r="C28" i="7" s="1"/>
  <c r="B28" i="1"/>
  <c r="B28" i="7" s="1"/>
  <c r="T27" i="1"/>
  <c r="S27" i="1"/>
  <c r="S27" i="7" s="1"/>
  <c r="R27" i="1"/>
  <c r="R27" i="7" s="1"/>
  <c r="Q27" i="1"/>
  <c r="Q27" i="7" s="1"/>
  <c r="P27" i="1"/>
  <c r="P27" i="7" s="1"/>
  <c r="O27" i="1"/>
  <c r="O27" i="7" s="1"/>
  <c r="N27" i="1"/>
  <c r="N27" i="7" s="1"/>
  <c r="M27" i="1"/>
  <c r="M27" i="7" s="1"/>
  <c r="L27" i="1"/>
  <c r="K27" i="1"/>
  <c r="K27" i="7" s="1"/>
  <c r="J27" i="1"/>
  <c r="J27" i="7" s="1"/>
  <c r="I27" i="1"/>
  <c r="I27" i="7" s="1"/>
  <c r="H27" i="1"/>
  <c r="H27" i="7" s="1"/>
  <c r="G27" i="1"/>
  <c r="G27" i="7" s="1"/>
  <c r="F27" i="1"/>
  <c r="F27" i="7" s="1"/>
  <c r="E27" i="1"/>
  <c r="E27" i="7" s="1"/>
  <c r="D27" i="1"/>
  <c r="C27" i="1"/>
  <c r="C27" i="7" s="1"/>
  <c r="B27" i="1"/>
  <c r="B27" i="7" s="1"/>
  <c r="T26" i="1"/>
  <c r="T26" i="7" s="1"/>
  <c r="F26" i="12" s="1"/>
  <c r="S26" i="1"/>
  <c r="S26" i="7" s="1"/>
  <c r="R26" i="1"/>
  <c r="R26" i="7" s="1"/>
  <c r="Q26" i="1"/>
  <c r="Q26" i="7" s="1"/>
  <c r="P26" i="1"/>
  <c r="P26" i="7" s="1"/>
  <c r="O26" i="1"/>
  <c r="N26" i="1"/>
  <c r="N26" i="7" s="1"/>
  <c r="M26" i="1"/>
  <c r="M26" i="7" s="1"/>
  <c r="L26" i="1"/>
  <c r="L26" i="7" s="1"/>
  <c r="K26" i="1"/>
  <c r="K26" i="7" s="1"/>
  <c r="J26" i="1"/>
  <c r="J26" i="7" s="1"/>
  <c r="I26" i="1"/>
  <c r="I26" i="7" s="1"/>
  <c r="H26" i="1"/>
  <c r="H26" i="7" s="1"/>
  <c r="G26" i="1"/>
  <c r="F26" i="1"/>
  <c r="F26" i="7" s="1"/>
  <c r="E26" i="1"/>
  <c r="E26" i="7" s="1"/>
  <c r="D26" i="1"/>
  <c r="D26" i="7" s="1"/>
  <c r="C71" i="7" s="1"/>
  <c r="C26" i="1"/>
  <c r="C26" i="7" s="1"/>
  <c r="B26" i="1"/>
  <c r="B26" i="7" s="1"/>
  <c r="B71" i="7" s="1"/>
  <c r="T25" i="1"/>
  <c r="T25" i="7" s="1"/>
  <c r="F25" i="12" s="1"/>
  <c r="S25" i="1"/>
  <c r="S25" i="7" s="1"/>
  <c r="R25" i="1"/>
  <c r="Q25" i="1"/>
  <c r="Q25" i="7" s="1"/>
  <c r="P25" i="1"/>
  <c r="P25" i="7" s="1"/>
  <c r="O25" i="1"/>
  <c r="O25" i="7" s="1"/>
  <c r="N25" i="1"/>
  <c r="N25" i="7" s="1"/>
  <c r="M25" i="1"/>
  <c r="M25" i="7" s="1"/>
  <c r="L25" i="1"/>
  <c r="L25" i="7" s="1"/>
  <c r="K25" i="1"/>
  <c r="K25" i="7" s="1"/>
  <c r="J25" i="1"/>
  <c r="I25" i="1"/>
  <c r="I25" i="7" s="1"/>
  <c r="H25" i="1"/>
  <c r="H25" i="7" s="1"/>
  <c r="G25" i="1"/>
  <c r="G25" i="7" s="1"/>
  <c r="F25" i="1"/>
  <c r="F25" i="7" s="1"/>
  <c r="E25" i="1"/>
  <c r="E25" i="7" s="1"/>
  <c r="D25" i="1"/>
  <c r="D25" i="7" s="1"/>
  <c r="C25" i="1"/>
  <c r="C25" i="7" s="1"/>
  <c r="B25" i="1"/>
  <c r="T24" i="1"/>
  <c r="T24" i="7" s="1"/>
  <c r="F24" i="12" s="1"/>
  <c r="S24" i="1"/>
  <c r="S24" i="7" s="1"/>
  <c r="R24" i="1"/>
  <c r="R24" i="7" s="1"/>
  <c r="Q24" i="1"/>
  <c r="Q24" i="7" s="1"/>
  <c r="P24" i="1"/>
  <c r="P24" i="7" s="1"/>
  <c r="O24" i="1"/>
  <c r="O24" i="7" s="1"/>
  <c r="N24" i="1"/>
  <c r="N24" i="7" s="1"/>
  <c r="M24" i="1"/>
  <c r="L24" i="1"/>
  <c r="L24" i="7" s="1"/>
  <c r="K24" i="1"/>
  <c r="K24" i="7" s="1"/>
  <c r="J24" i="1"/>
  <c r="J24" i="7" s="1"/>
  <c r="I24" i="1"/>
  <c r="I24" i="7" s="1"/>
  <c r="H24" i="1"/>
  <c r="H24" i="7" s="1"/>
  <c r="E69" i="7" s="1"/>
  <c r="G24" i="1"/>
  <c r="G24" i="7" s="1"/>
  <c r="F24" i="1"/>
  <c r="F24" i="7" s="1"/>
  <c r="E24" i="1"/>
  <c r="D24" i="1"/>
  <c r="D24" i="7" s="1"/>
  <c r="C24" i="1"/>
  <c r="C24" i="7" s="1"/>
  <c r="B24" i="1"/>
  <c r="B24" i="7" s="1"/>
  <c r="B69" i="7" s="1"/>
  <c r="T23" i="1"/>
  <c r="T23" i="7" s="1"/>
  <c r="F23" i="12" s="1"/>
  <c r="S23" i="1"/>
  <c r="S23" i="7" s="1"/>
  <c r="R23" i="1"/>
  <c r="R23" i="7" s="1"/>
  <c r="Q23" i="1"/>
  <c r="Q23" i="7" s="1"/>
  <c r="P23" i="1"/>
  <c r="O23" i="1"/>
  <c r="O23" i="7" s="1"/>
  <c r="N23" i="1"/>
  <c r="N23" i="7" s="1"/>
  <c r="M23" i="1"/>
  <c r="M23" i="7" s="1"/>
  <c r="L23" i="1"/>
  <c r="L23" i="7" s="1"/>
  <c r="K23" i="1"/>
  <c r="K23" i="7" s="1"/>
  <c r="J23" i="1"/>
  <c r="J23" i="7" s="1"/>
  <c r="I23" i="1"/>
  <c r="I23" i="7" s="1"/>
  <c r="H23" i="1"/>
  <c r="G23" i="1"/>
  <c r="G23" i="7" s="1"/>
  <c r="F23" i="1"/>
  <c r="F23" i="7" s="1"/>
  <c r="E23" i="1"/>
  <c r="E23" i="7" s="1"/>
  <c r="D23" i="1"/>
  <c r="D23" i="7" s="1"/>
  <c r="C23" i="1"/>
  <c r="C23" i="7" s="1"/>
  <c r="B23" i="1"/>
  <c r="B23" i="7" s="1"/>
  <c r="T22" i="1"/>
  <c r="T22" i="7" s="1"/>
  <c r="F22" i="12" s="1"/>
  <c r="S22" i="1"/>
  <c r="S22" i="7" s="1"/>
  <c r="R22" i="1"/>
  <c r="R22" i="7" s="1"/>
  <c r="Q22" i="1"/>
  <c r="Q22" i="7" s="1"/>
  <c r="P22" i="1"/>
  <c r="P22" i="7" s="1"/>
  <c r="O22" i="1"/>
  <c r="O22" i="7" s="1"/>
  <c r="N22" i="1"/>
  <c r="N22" i="7" s="1"/>
  <c r="M22" i="1"/>
  <c r="M22" i="7" s="1"/>
  <c r="L22" i="1"/>
  <c r="L22" i="7" s="1"/>
  <c r="K22" i="1"/>
  <c r="K22" i="7" s="1"/>
  <c r="J22" i="1"/>
  <c r="J22" i="7" s="1"/>
  <c r="I22" i="1"/>
  <c r="I22" i="7" s="1"/>
  <c r="H22" i="1"/>
  <c r="H22" i="7" s="1"/>
  <c r="E67" i="7" s="1"/>
  <c r="G22" i="1"/>
  <c r="G22" i="7" s="1"/>
  <c r="F22" i="1"/>
  <c r="F22" i="7" s="1"/>
  <c r="D67" i="7" s="1"/>
  <c r="E22" i="1"/>
  <c r="E22" i="7" s="1"/>
  <c r="D22" i="1"/>
  <c r="D22" i="7" s="1"/>
  <c r="C22" i="1"/>
  <c r="C22" i="7" s="1"/>
  <c r="B22" i="1"/>
  <c r="B22" i="7" s="1"/>
  <c r="T21" i="1"/>
  <c r="T21" i="7" s="1"/>
  <c r="F21" i="12" s="1"/>
  <c r="S21" i="1"/>
  <c r="S21" i="7" s="1"/>
  <c r="R21" i="1"/>
  <c r="R21" i="7" s="1"/>
  <c r="Q21" i="1"/>
  <c r="Q21" i="7" s="1"/>
  <c r="P21" i="1"/>
  <c r="P21" i="7" s="1"/>
  <c r="O21" i="1"/>
  <c r="O21" i="7" s="1"/>
  <c r="N21" i="1"/>
  <c r="N21" i="7" s="1"/>
  <c r="M21" i="1"/>
  <c r="M21" i="7" s="1"/>
  <c r="L21" i="1"/>
  <c r="L21" i="7" s="1"/>
  <c r="K21" i="1"/>
  <c r="K21" i="7" s="1"/>
  <c r="J21" i="1"/>
  <c r="J21" i="7" s="1"/>
  <c r="I21" i="1"/>
  <c r="I21" i="7" s="1"/>
  <c r="H21" i="1"/>
  <c r="H21" i="7" s="1"/>
  <c r="G21" i="1"/>
  <c r="G21" i="7" s="1"/>
  <c r="F21" i="1"/>
  <c r="F21" i="7" s="1"/>
  <c r="E21" i="1"/>
  <c r="E21" i="7" s="1"/>
  <c r="D21" i="1"/>
  <c r="D21" i="7" s="1"/>
  <c r="C21" i="1"/>
  <c r="C21" i="7" s="1"/>
  <c r="B21" i="1"/>
  <c r="B21" i="7" s="1"/>
  <c r="T20" i="1"/>
  <c r="T20" i="7" s="1"/>
  <c r="F20" i="12" s="1"/>
  <c r="S20" i="1"/>
  <c r="S20" i="7" s="1"/>
  <c r="R20" i="1"/>
  <c r="R20" i="7" s="1"/>
  <c r="Q20" i="1"/>
  <c r="Q20" i="7" s="1"/>
  <c r="P20" i="1"/>
  <c r="P20" i="7" s="1"/>
  <c r="O20" i="1"/>
  <c r="O20" i="7" s="1"/>
  <c r="N20" i="1"/>
  <c r="N20" i="7" s="1"/>
  <c r="M20" i="1"/>
  <c r="M20" i="7" s="1"/>
  <c r="L20" i="1"/>
  <c r="L20" i="7" s="1"/>
  <c r="K20" i="1"/>
  <c r="K20" i="7" s="1"/>
  <c r="J20" i="1"/>
  <c r="J20" i="7" s="1"/>
  <c r="I20" i="1"/>
  <c r="I20" i="7" s="1"/>
  <c r="H20" i="1"/>
  <c r="H20" i="7" s="1"/>
  <c r="G20" i="1"/>
  <c r="G20" i="7" s="1"/>
  <c r="F20" i="1"/>
  <c r="F20" i="7" s="1"/>
  <c r="D65" i="7" s="1"/>
  <c r="E20" i="1"/>
  <c r="E20" i="7" s="1"/>
  <c r="D20" i="1"/>
  <c r="D20" i="7" s="1"/>
  <c r="C65" i="7" s="1"/>
  <c r="C20" i="1"/>
  <c r="C20" i="7" s="1"/>
  <c r="B20" i="1"/>
  <c r="B20" i="7" s="1"/>
  <c r="T19" i="1"/>
  <c r="T19" i="7" s="1"/>
  <c r="F19" i="12" s="1"/>
  <c r="S19" i="1"/>
  <c r="S19" i="7" s="1"/>
  <c r="R19" i="1"/>
  <c r="R19" i="7" s="1"/>
  <c r="Q19" i="1"/>
  <c r="Q19" i="7" s="1"/>
  <c r="P19" i="1"/>
  <c r="P19" i="7" s="1"/>
  <c r="O19" i="1"/>
  <c r="O19" i="7" s="1"/>
  <c r="N19" i="1"/>
  <c r="N19" i="7" s="1"/>
  <c r="M19" i="1"/>
  <c r="M19" i="7" s="1"/>
  <c r="L19" i="1"/>
  <c r="L19" i="7" s="1"/>
  <c r="K19" i="1"/>
  <c r="K19" i="7" s="1"/>
  <c r="J19" i="1"/>
  <c r="J19" i="7" s="1"/>
  <c r="I19" i="1"/>
  <c r="I19" i="7" s="1"/>
  <c r="H19" i="1"/>
  <c r="H19" i="7" s="1"/>
  <c r="G19" i="1"/>
  <c r="G19" i="7" s="1"/>
  <c r="F19" i="1"/>
  <c r="F19" i="7" s="1"/>
  <c r="E19" i="1"/>
  <c r="E19" i="7" s="1"/>
  <c r="D19" i="1"/>
  <c r="D19" i="7" s="1"/>
  <c r="C19" i="1"/>
  <c r="C19" i="7" s="1"/>
  <c r="B19" i="1"/>
  <c r="B19" i="7" s="1"/>
  <c r="T18" i="1"/>
  <c r="T18" i="7" s="1"/>
  <c r="F18" i="12" s="1"/>
  <c r="S18" i="1"/>
  <c r="S18" i="7" s="1"/>
  <c r="R18" i="1"/>
  <c r="R18" i="7" s="1"/>
  <c r="Q18" i="1"/>
  <c r="Q18" i="7" s="1"/>
  <c r="P18" i="1"/>
  <c r="P18" i="7" s="1"/>
  <c r="O18" i="1"/>
  <c r="O18" i="7" s="1"/>
  <c r="N18" i="1"/>
  <c r="N18" i="7" s="1"/>
  <c r="M18" i="1"/>
  <c r="M18" i="7" s="1"/>
  <c r="L18" i="1"/>
  <c r="L18" i="7" s="1"/>
  <c r="K18" i="1"/>
  <c r="K18" i="7" s="1"/>
  <c r="J18" i="1"/>
  <c r="J18" i="7" s="1"/>
  <c r="I18" i="1"/>
  <c r="I18" i="7" s="1"/>
  <c r="H18" i="1"/>
  <c r="H18" i="7" s="1"/>
  <c r="G18" i="1"/>
  <c r="G18" i="7" s="1"/>
  <c r="F18" i="1"/>
  <c r="F18" i="7" s="1"/>
  <c r="E18" i="1"/>
  <c r="E18" i="7" s="1"/>
  <c r="D18" i="1"/>
  <c r="D18" i="7" s="1"/>
  <c r="C63" i="7" s="1"/>
  <c r="C18" i="1"/>
  <c r="C18" i="7" s="1"/>
  <c r="B18" i="1"/>
  <c r="B18" i="7" s="1"/>
  <c r="B63" i="7" s="1"/>
  <c r="T17" i="1"/>
  <c r="T17" i="7" s="1"/>
  <c r="F17" i="12" s="1"/>
  <c r="S17" i="1"/>
  <c r="S17" i="7" s="1"/>
  <c r="R17" i="1"/>
  <c r="R17" i="7" s="1"/>
  <c r="Q17" i="1"/>
  <c r="Q17" i="7" s="1"/>
  <c r="P17" i="1"/>
  <c r="P17" i="7" s="1"/>
  <c r="O17" i="1"/>
  <c r="O17" i="7" s="1"/>
  <c r="N17" i="1"/>
  <c r="N17" i="7" s="1"/>
  <c r="M17" i="1"/>
  <c r="M17" i="7" s="1"/>
  <c r="L17" i="1"/>
  <c r="L17" i="7" s="1"/>
  <c r="K17" i="1"/>
  <c r="K17" i="7" s="1"/>
  <c r="J17" i="1"/>
  <c r="J17" i="7" s="1"/>
  <c r="I17" i="1"/>
  <c r="I17" i="7" s="1"/>
  <c r="H17" i="1"/>
  <c r="H17" i="7" s="1"/>
  <c r="G17" i="1"/>
  <c r="G17" i="7" s="1"/>
  <c r="F17" i="1"/>
  <c r="F17" i="7" s="1"/>
  <c r="E17" i="1"/>
  <c r="E17" i="7" s="1"/>
  <c r="D17" i="1"/>
  <c r="D17" i="7" s="1"/>
  <c r="C17" i="1"/>
  <c r="C17" i="7" s="1"/>
  <c r="B17" i="1"/>
  <c r="B17" i="7" s="1"/>
  <c r="T16" i="1"/>
  <c r="T16" i="7" s="1"/>
  <c r="F16" i="12" s="1"/>
  <c r="S16" i="1"/>
  <c r="S16" i="7" s="1"/>
  <c r="R16" i="1"/>
  <c r="R16" i="7" s="1"/>
  <c r="Q16" i="1"/>
  <c r="Q16" i="7" s="1"/>
  <c r="P16" i="1"/>
  <c r="P16" i="7" s="1"/>
  <c r="O16" i="1"/>
  <c r="O16" i="7" s="1"/>
  <c r="N16" i="1"/>
  <c r="N16" i="7" s="1"/>
  <c r="M16" i="1"/>
  <c r="M16" i="7" s="1"/>
  <c r="L16" i="1"/>
  <c r="L16" i="7" s="1"/>
  <c r="K16" i="1"/>
  <c r="K16" i="7" s="1"/>
  <c r="J16" i="1"/>
  <c r="J16" i="7" s="1"/>
  <c r="I16" i="1"/>
  <c r="I16" i="7" s="1"/>
  <c r="H16" i="1"/>
  <c r="H16" i="7" s="1"/>
  <c r="E61" i="7" s="1"/>
  <c r="G16" i="1"/>
  <c r="G16" i="7" s="1"/>
  <c r="F16" i="1"/>
  <c r="F16" i="7" s="1"/>
  <c r="E16" i="1"/>
  <c r="E16" i="7" s="1"/>
  <c r="D16" i="1"/>
  <c r="D16" i="7" s="1"/>
  <c r="C16" i="1"/>
  <c r="C16" i="7" s="1"/>
  <c r="B16" i="1"/>
  <c r="B16" i="7" s="1"/>
  <c r="B61" i="7" s="1"/>
  <c r="T15" i="1"/>
  <c r="T15" i="7" s="1"/>
  <c r="F15" i="12" s="1"/>
  <c r="S15" i="1"/>
  <c r="S15" i="7" s="1"/>
  <c r="R15" i="1"/>
  <c r="R15" i="7" s="1"/>
  <c r="Q15" i="1"/>
  <c r="Q15" i="7" s="1"/>
  <c r="P15" i="1"/>
  <c r="P15" i="7" s="1"/>
  <c r="O15" i="1"/>
  <c r="O15" i="7" s="1"/>
  <c r="N15" i="1"/>
  <c r="N15" i="7" s="1"/>
  <c r="M15" i="1"/>
  <c r="M15" i="7" s="1"/>
  <c r="L15" i="1"/>
  <c r="L15" i="7" s="1"/>
  <c r="K15" i="1"/>
  <c r="K15" i="7" s="1"/>
  <c r="J15" i="1"/>
  <c r="J15" i="7" s="1"/>
  <c r="I15" i="1"/>
  <c r="I15" i="7" s="1"/>
  <c r="H15" i="1"/>
  <c r="H15" i="7" s="1"/>
  <c r="G15" i="1"/>
  <c r="G15" i="7" s="1"/>
  <c r="F15" i="1"/>
  <c r="F15" i="7" s="1"/>
  <c r="E15" i="1"/>
  <c r="E15" i="7" s="1"/>
  <c r="D15" i="1"/>
  <c r="D15" i="7" s="1"/>
  <c r="C15" i="1"/>
  <c r="C15" i="7" s="1"/>
  <c r="B15" i="1"/>
  <c r="B15" i="7" s="1"/>
  <c r="T14" i="1"/>
  <c r="T14" i="7" s="1"/>
  <c r="S14" i="1"/>
  <c r="S14" i="7" s="1"/>
  <c r="R14" i="1"/>
  <c r="R14" i="7" s="1"/>
  <c r="Q14" i="1"/>
  <c r="Q14" i="7" s="1"/>
  <c r="P14" i="1"/>
  <c r="P14" i="7" s="1"/>
  <c r="O14" i="1"/>
  <c r="O14" i="7" s="1"/>
  <c r="N14" i="1"/>
  <c r="N14" i="7" s="1"/>
  <c r="M14" i="1"/>
  <c r="M14" i="7" s="1"/>
  <c r="L14" i="1"/>
  <c r="L14" i="7" s="1"/>
  <c r="K14" i="1"/>
  <c r="K14" i="7" s="1"/>
  <c r="J14" i="1"/>
  <c r="J14" i="7" s="1"/>
  <c r="I14" i="1"/>
  <c r="I14" i="7" s="1"/>
  <c r="H14" i="1"/>
  <c r="H14" i="7" s="1"/>
  <c r="E59" i="7" s="1"/>
  <c r="G14" i="1"/>
  <c r="G14" i="7" s="1"/>
  <c r="F14" i="1"/>
  <c r="F14" i="7" s="1"/>
  <c r="D59" i="7" s="1"/>
  <c r="E14" i="1"/>
  <c r="E14" i="7" s="1"/>
  <c r="D14" i="1"/>
  <c r="D14" i="7" s="1"/>
  <c r="C14" i="1"/>
  <c r="C14" i="7" s="1"/>
  <c r="B14" i="1"/>
  <c r="B14" i="7" s="1"/>
  <c r="T13" i="1"/>
  <c r="T13" i="7" s="1"/>
  <c r="F13" i="12" s="1"/>
  <c r="S13" i="1"/>
  <c r="S13" i="7" s="1"/>
  <c r="R13" i="1"/>
  <c r="R13" i="7" s="1"/>
  <c r="Q13" i="1"/>
  <c r="Q13" i="7" s="1"/>
  <c r="P13" i="1"/>
  <c r="P13" i="7" s="1"/>
  <c r="O13" i="1"/>
  <c r="O13" i="7" s="1"/>
  <c r="N13" i="1"/>
  <c r="N13" i="7" s="1"/>
  <c r="M13" i="1"/>
  <c r="M13" i="7" s="1"/>
  <c r="L13" i="1"/>
  <c r="L13" i="7" s="1"/>
  <c r="K13" i="1"/>
  <c r="K13" i="7" s="1"/>
  <c r="J13" i="1"/>
  <c r="J13" i="7" s="1"/>
  <c r="I13" i="1"/>
  <c r="I13" i="7" s="1"/>
  <c r="H13" i="1"/>
  <c r="H13" i="7" s="1"/>
  <c r="G13" i="1"/>
  <c r="G13" i="7" s="1"/>
  <c r="F13" i="1"/>
  <c r="F13" i="7" s="1"/>
  <c r="E13" i="1"/>
  <c r="E13" i="7" s="1"/>
  <c r="D13" i="1"/>
  <c r="D13" i="7" s="1"/>
  <c r="C13" i="1"/>
  <c r="C13" i="7" s="1"/>
  <c r="B13" i="1"/>
  <c r="B13" i="7" s="1"/>
  <c r="T12" i="1"/>
  <c r="T12" i="7" s="1"/>
  <c r="F12" i="12" s="1"/>
  <c r="S12" i="1"/>
  <c r="S12" i="7" s="1"/>
  <c r="R12" i="1"/>
  <c r="R12" i="7" s="1"/>
  <c r="Q12" i="1"/>
  <c r="Q12" i="7" s="1"/>
  <c r="P12" i="1"/>
  <c r="P12" i="7" s="1"/>
  <c r="O12" i="1"/>
  <c r="O12" i="7" s="1"/>
  <c r="N12" i="1"/>
  <c r="N12" i="7" s="1"/>
  <c r="M12" i="1"/>
  <c r="M12" i="7" s="1"/>
  <c r="L12" i="1"/>
  <c r="L12" i="7" s="1"/>
  <c r="K12" i="1"/>
  <c r="K12" i="7" s="1"/>
  <c r="J12" i="1"/>
  <c r="J12" i="7" s="1"/>
  <c r="I12" i="1"/>
  <c r="I12" i="7" s="1"/>
  <c r="H12" i="1"/>
  <c r="H12" i="7" s="1"/>
  <c r="G12" i="1"/>
  <c r="G12" i="7" s="1"/>
  <c r="F12" i="1"/>
  <c r="F12" i="7" s="1"/>
  <c r="D57" i="7" s="1"/>
  <c r="E12" i="1"/>
  <c r="E12" i="7" s="1"/>
  <c r="D12" i="1"/>
  <c r="D12" i="7" s="1"/>
  <c r="C57" i="7" s="1"/>
  <c r="C12" i="1"/>
  <c r="C12" i="7" s="1"/>
  <c r="B12" i="1"/>
  <c r="B12" i="7" s="1"/>
  <c r="T11" i="1"/>
  <c r="T11" i="7" s="1"/>
  <c r="F11" i="12" s="1"/>
  <c r="S11" i="1"/>
  <c r="S11" i="7" s="1"/>
  <c r="R11" i="1"/>
  <c r="R11" i="7" s="1"/>
  <c r="Q11" i="1"/>
  <c r="Q11" i="7" s="1"/>
  <c r="P11" i="1"/>
  <c r="P11" i="7" s="1"/>
  <c r="O11" i="1"/>
  <c r="O11" i="7" s="1"/>
  <c r="N11" i="1"/>
  <c r="N11" i="7" s="1"/>
  <c r="M11" i="1"/>
  <c r="M11" i="7" s="1"/>
  <c r="L11" i="1"/>
  <c r="L11" i="7" s="1"/>
  <c r="K11" i="1"/>
  <c r="K11" i="7" s="1"/>
  <c r="J11" i="1"/>
  <c r="J11" i="7" s="1"/>
  <c r="I11" i="1"/>
  <c r="I11" i="7" s="1"/>
  <c r="H11" i="1"/>
  <c r="H11" i="7" s="1"/>
  <c r="G11" i="1"/>
  <c r="G11" i="7" s="1"/>
  <c r="F11" i="1"/>
  <c r="F11" i="7" s="1"/>
  <c r="E11" i="1"/>
  <c r="E11" i="7" s="1"/>
  <c r="D11" i="1"/>
  <c r="D11" i="7" s="1"/>
  <c r="C11" i="1"/>
  <c r="C11" i="7" s="1"/>
  <c r="B11" i="1"/>
  <c r="B11" i="7" s="1"/>
  <c r="T10" i="1"/>
  <c r="T10" i="7" s="1"/>
  <c r="F10" i="12" s="1"/>
  <c r="S10" i="1"/>
  <c r="S10" i="7" s="1"/>
  <c r="R10" i="1"/>
  <c r="R10" i="7" s="1"/>
  <c r="Q10" i="1"/>
  <c r="Q10" i="7" s="1"/>
  <c r="P10" i="1"/>
  <c r="P10" i="7" s="1"/>
  <c r="O10" i="1"/>
  <c r="O10" i="7" s="1"/>
  <c r="N10" i="1"/>
  <c r="N10" i="7" s="1"/>
  <c r="M10" i="1"/>
  <c r="M10" i="7" s="1"/>
  <c r="L10" i="1"/>
  <c r="L10" i="7" s="1"/>
  <c r="K10" i="1"/>
  <c r="K10" i="7" s="1"/>
  <c r="J10" i="1"/>
  <c r="J10" i="7" s="1"/>
  <c r="I10" i="1"/>
  <c r="I10" i="7" s="1"/>
  <c r="H10" i="1"/>
  <c r="H10" i="7" s="1"/>
  <c r="G10" i="1"/>
  <c r="G10" i="7" s="1"/>
  <c r="F10" i="1"/>
  <c r="F10" i="7" s="1"/>
  <c r="E10" i="1"/>
  <c r="E10" i="7" s="1"/>
  <c r="D10" i="1"/>
  <c r="D10" i="7" s="1"/>
  <c r="C55" i="7" s="1"/>
  <c r="C10" i="1"/>
  <c r="C10" i="7" s="1"/>
  <c r="B10" i="1"/>
  <c r="B10" i="7" s="1"/>
  <c r="B55" i="7" s="1"/>
  <c r="T9" i="1"/>
  <c r="T9" i="7" s="1"/>
  <c r="F9" i="12" s="1"/>
  <c r="S9" i="1"/>
  <c r="S9" i="7" s="1"/>
  <c r="R9" i="1"/>
  <c r="R9" i="7" s="1"/>
  <c r="Q9" i="1"/>
  <c r="Q9" i="7" s="1"/>
  <c r="P9" i="1"/>
  <c r="P9" i="7" s="1"/>
  <c r="O9" i="1"/>
  <c r="O9" i="7" s="1"/>
  <c r="N9" i="1"/>
  <c r="N9" i="7" s="1"/>
  <c r="M9" i="1"/>
  <c r="M9" i="7" s="1"/>
  <c r="L9" i="1"/>
  <c r="L9" i="7" s="1"/>
  <c r="K9" i="1"/>
  <c r="K9" i="7" s="1"/>
  <c r="J9" i="1"/>
  <c r="J9" i="7" s="1"/>
  <c r="I9" i="1"/>
  <c r="I9" i="7" s="1"/>
  <c r="H9" i="1"/>
  <c r="H9" i="7" s="1"/>
  <c r="G9" i="1"/>
  <c r="G9" i="7" s="1"/>
  <c r="F9" i="1"/>
  <c r="F9" i="7" s="1"/>
  <c r="E9" i="1"/>
  <c r="E9" i="7" s="1"/>
  <c r="D9" i="1"/>
  <c r="D9" i="7" s="1"/>
  <c r="C9" i="1"/>
  <c r="C9" i="7" s="1"/>
  <c r="B9" i="1"/>
  <c r="B9" i="7" s="1"/>
  <c r="T8" i="1"/>
  <c r="T8" i="7" s="1"/>
  <c r="F8" i="12" s="1"/>
  <c r="S8" i="1"/>
  <c r="S8" i="7" s="1"/>
  <c r="R8" i="1"/>
  <c r="R8" i="7" s="1"/>
  <c r="Q8" i="1"/>
  <c r="Q8" i="7" s="1"/>
  <c r="P8" i="1"/>
  <c r="P8" i="7" s="1"/>
  <c r="O8" i="1"/>
  <c r="O8" i="7" s="1"/>
  <c r="N8" i="1"/>
  <c r="N8" i="7" s="1"/>
  <c r="M8" i="1"/>
  <c r="M8" i="7" s="1"/>
  <c r="L8" i="1"/>
  <c r="L8" i="7" s="1"/>
  <c r="K8" i="1"/>
  <c r="K8" i="7" s="1"/>
  <c r="J8" i="1"/>
  <c r="J8" i="7" s="1"/>
  <c r="I8" i="1"/>
  <c r="I8" i="7" s="1"/>
  <c r="H8" i="1"/>
  <c r="H8" i="7" s="1"/>
  <c r="E53" i="7" s="1"/>
  <c r="G8" i="1"/>
  <c r="G8" i="7" s="1"/>
  <c r="F8" i="1"/>
  <c r="F8" i="7" s="1"/>
  <c r="E8" i="1"/>
  <c r="E8" i="7" s="1"/>
  <c r="D8" i="1"/>
  <c r="D8" i="7" s="1"/>
  <c r="C53" i="7" s="1"/>
  <c r="C8" i="1"/>
  <c r="C8" i="7" s="1"/>
  <c r="B8" i="1"/>
  <c r="B8" i="7" s="1"/>
  <c r="B53" i="7" s="1"/>
  <c r="T7" i="1"/>
  <c r="T7" i="7" s="1"/>
  <c r="F7" i="12" s="1"/>
  <c r="S7" i="1"/>
  <c r="S7" i="7" s="1"/>
  <c r="R7" i="1"/>
  <c r="R7" i="7" s="1"/>
  <c r="Q7" i="1"/>
  <c r="Q7" i="7" s="1"/>
  <c r="P7" i="1"/>
  <c r="P7" i="7" s="1"/>
  <c r="O7" i="1"/>
  <c r="O7" i="7" s="1"/>
  <c r="N7" i="1"/>
  <c r="N7" i="7" s="1"/>
  <c r="M7" i="1"/>
  <c r="M7" i="7" s="1"/>
  <c r="L7" i="1"/>
  <c r="L7" i="7" s="1"/>
  <c r="K7" i="1"/>
  <c r="K7" i="7" s="1"/>
  <c r="J7" i="1"/>
  <c r="J7" i="7" s="1"/>
  <c r="I7" i="1"/>
  <c r="I7" i="7" s="1"/>
  <c r="H7" i="1"/>
  <c r="H7" i="7" s="1"/>
  <c r="G7" i="1"/>
  <c r="G7" i="7" s="1"/>
  <c r="F7" i="1"/>
  <c r="F7" i="7" s="1"/>
  <c r="E7" i="1"/>
  <c r="E7" i="7" s="1"/>
  <c r="D7" i="1"/>
  <c r="D7" i="7" s="1"/>
  <c r="C7" i="1"/>
  <c r="C7" i="7" s="1"/>
  <c r="B7" i="1"/>
  <c r="B7" i="7" s="1"/>
  <c r="T6" i="1"/>
  <c r="T6" i="7" s="1"/>
  <c r="F6" i="12" s="1"/>
  <c r="S6" i="1"/>
  <c r="S6" i="7" s="1"/>
  <c r="R6" i="1"/>
  <c r="R6" i="7" s="1"/>
  <c r="Q6" i="1"/>
  <c r="Q6" i="7" s="1"/>
  <c r="P6" i="1"/>
  <c r="P6" i="7" s="1"/>
  <c r="O6" i="1"/>
  <c r="O6" i="7" s="1"/>
  <c r="N6" i="1"/>
  <c r="N6" i="7" s="1"/>
  <c r="M6" i="1"/>
  <c r="M6" i="7" s="1"/>
  <c r="L6" i="1"/>
  <c r="L6" i="7" s="1"/>
  <c r="K6" i="1"/>
  <c r="K6" i="7" s="1"/>
  <c r="J6" i="1"/>
  <c r="J6" i="7" s="1"/>
  <c r="I6" i="1"/>
  <c r="I6" i="7" s="1"/>
  <c r="H6" i="1"/>
  <c r="H6" i="7" s="1"/>
  <c r="E51" i="7" s="1"/>
  <c r="G6" i="1"/>
  <c r="G6" i="7" s="1"/>
  <c r="F6" i="1"/>
  <c r="F6" i="7" s="1"/>
  <c r="D51" i="7" s="1"/>
  <c r="E6" i="1"/>
  <c r="E6" i="7" s="1"/>
  <c r="D6" i="1"/>
  <c r="D6" i="7" s="1"/>
  <c r="C6" i="1"/>
  <c r="C6" i="7" s="1"/>
  <c r="B6" i="1"/>
  <c r="B6" i="7" s="1"/>
  <c r="B51" i="7" s="1"/>
  <c r="T5" i="1"/>
  <c r="T5" i="7" s="1"/>
  <c r="F5" i="12" s="1"/>
  <c r="S5" i="1"/>
  <c r="S5" i="7" s="1"/>
  <c r="R5" i="1"/>
  <c r="R5" i="7" s="1"/>
  <c r="Q5" i="1"/>
  <c r="Q5" i="7" s="1"/>
  <c r="P5" i="1"/>
  <c r="P5" i="7" s="1"/>
  <c r="O5" i="1"/>
  <c r="O5" i="7" s="1"/>
  <c r="N5" i="1"/>
  <c r="N5" i="7" s="1"/>
  <c r="M5" i="1"/>
  <c r="M5" i="7" s="1"/>
  <c r="L5" i="1"/>
  <c r="L5" i="7" s="1"/>
  <c r="K5" i="1"/>
  <c r="K5" i="7" s="1"/>
  <c r="J5" i="1"/>
  <c r="J5" i="7" s="1"/>
  <c r="I5" i="1"/>
  <c r="I5" i="7" s="1"/>
  <c r="H5" i="1"/>
  <c r="H5" i="7" s="1"/>
  <c r="G5" i="1"/>
  <c r="G5" i="7" s="1"/>
  <c r="F5" i="1"/>
  <c r="F5" i="7" s="1"/>
  <c r="E5" i="1"/>
  <c r="E5" i="7" s="1"/>
  <c r="D5" i="1"/>
  <c r="D5" i="7" s="1"/>
  <c r="C5" i="1"/>
  <c r="C5" i="7" s="1"/>
  <c r="B5" i="1"/>
  <c r="B5" i="7" s="1"/>
  <c r="T4" i="1"/>
  <c r="T4" i="7" s="1"/>
  <c r="F4" i="12" s="1"/>
  <c r="S4" i="1"/>
  <c r="S4" i="7" s="1"/>
  <c r="R4" i="1"/>
  <c r="R4" i="7" s="1"/>
  <c r="Q4" i="1"/>
  <c r="Q4" i="7" s="1"/>
  <c r="P4" i="1"/>
  <c r="P4" i="7" s="1"/>
  <c r="O4" i="1"/>
  <c r="O4" i="7" s="1"/>
  <c r="N4" i="1"/>
  <c r="N4" i="7" s="1"/>
  <c r="M4" i="1"/>
  <c r="M4" i="7" s="1"/>
  <c r="L4" i="1"/>
  <c r="L4" i="7" s="1"/>
  <c r="K4" i="1"/>
  <c r="K4" i="7" s="1"/>
  <c r="J4" i="1"/>
  <c r="J4" i="7" s="1"/>
  <c r="I4" i="1"/>
  <c r="I4" i="7" s="1"/>
  <c r="H4" i="1"/>
  <c r="H4" i="7" s="1"/>
  <c r="E49" i="7" s="1"/>
  <c r="G4" i="1"/>
  <c r="G4" i="7" s="1"/>
  <c r="F4" i="1"/>
  <c r="F4" i="7" s="1"/>
  <c r="D49" i="7" s="1"/>
  <c r="E4" i="1"/>
  <c r="E4" i="7" s="1"/>
  <c r="D4" i="1"/>
  <c r="D4" i="7" s="1"/>
  <c r="C49" i="7" s="1"/>
  <c r="C4" i="1"/>
  <c r="C4" i="7" s="1"/>
  <c r="B4" i="1"/>
  <c r="B4" i="7" s="1"/>
  <c r="T3" i="1"/>
  <c r="T3" i="7" s="1"/>
  <c r="F3" i="12" s="1"/>
  <c r="S3" i="1"/>
  <c r="S3" i="7" s="1"/>
  <c r="R3" i="1"/>
  <c r="R3" i="7" s="1"/>
  <c r="Q3" i="1"/>
  <c r="Q3" i="7" s="1"/>
  <c r="P3" i="1"/>
  <c r="P3" i="7" s="1"/>
  <c r="O3" i="1"/>
  <c r="O3" i="7" s="1"/>
  <c r="N3" i="1"/>
  <c r="N3" i="7" s="1"/>
  <c r="M3" i="1"/>
  <c r="M3" i="7" s="1"/>
  <c r="L3" i="1"/>
  <c r="L3" i="7" s="1"/>
  <c r="K3" i="1"/>
  <c r="K3" i="7" s="1"/>
  <c r="J3" i="1"/>
  <c r="J3" i="7" s="1"/>
  <c r="I3" i="1"/>
  <c r="I3" i="7" s="1"/>
  <c r="H3" i="1"/>
  <c r="H3" i="7" s="1"/>
  <c r="G3" i="1"/>
  <c r="G3" i="7" s="1"/>
  <c r="F3" i="1"/>
  <c r="F3" i="7" s="1"/>
  <c r="D48" i="7" s="1"/>
  <c r="E3" i="1"/>
  <c r="E3" i="7" s="1"/>
  <c r="D3" i="1"/>
  <c r="D3" i="7" s="1"/>
  <c r="C3" i="1"/>
  <c r="C3" i="7" s="1"/>
  <c r="B3" i="1"/>
  <c r="B3" i="7" s="1"/>
  <c r="T2" i="1"/>
  <c r="T2" i="7" s="1"/>
  <c r="S2" i="1"/>
  <c r="S2" i="7" s="1"/>
  <c r="R2" i="1"/>
  <c r="R2" i="7" s="1"/>
  <c r="Q2" i="1"/>
  <c r="Q2" i="7" s="1"/>
  <c r="P2" i="1"/>
  <c r="P2" i="7" s="1"/>
  <c r="O2" i="1"/>
  <c r="O2" i="7" s="1"/>
  <c r="N2" i="1"/>
  <c r="N2" i="7" s="1"/>
  <c r="M2" i="1"/>
  <c r="M2" i="7" s="1"/>
  <c r="L2" i="1"/>
  <c r="L2" i="7" s="1"/>
  <c r="K2" i="1"/>
  <c r="K2" i="7" s="1"/>
  <c r="J2" i="1"/>
  <c r="J2" i="7" s="1"/>
  <c r="I2" i="1"/>
  <c r="I2" i="7" s="1"/>
  <c r="H2" i="1"/>
  <c r="H2" i="7" s="1"/>
  <c r="G2" i="1"/>
  <c r="G2" i="7" s="1"/>
  <c r="F2" i="1"/>
  <c r="F2" i="7" s="1"/>
  <c r="D47" i="7" s="1"/>
  <c r="E2" i="1"/>
  <c r="E2" i="7" s="1"/>
  <c r="D2" i="1"/>
  <c r="D2" i="7" s="1"/>
  <c r="C47" i="7" s="1"/>
  <c r="C2" i="1"/>
  <c r="C2" i="7" s="1"/>
  <c r="E44" i="7" l="1"/>
  <c r="M44" i="7"/>
  <c r="E50" i="7"/>
  <c r="B52" i="7"/>
  <c r="H44" i="7"/>
  <c r="P44" i="7"/>
  <c r="I44" i="7"/>
  <c r="E89" i="7" s="1"/>
  <c r="Q44" i="7"/>
  <c r="B44" i="7"/>
  <c r="J44" i="7"/>
  <c r="R44" i="7"/>
  <c r="C44" i="7"/>
  <c r="K44" i="7"/>
  <c r="S44" i="7"/>
  <c r="D44" i="7"/>
  <c r="C89" i="7" s="1"/>
  <c r="L44" i="7"/>
  <c r="T44" i="7"/>
  <c r="C48" i="7"/>
  <c r="D50" i="7"/>
  <c r="D91" i="7" s="1"/>
  <c r="E52" i="7"/>
  <c r="B54" i="7"/>
  <c r="C56" i="7"/>
  <c r="D58" i="7"/>
  <c r="E60" i="7"/>
  <c r="B62" i="7"/>
  <c r="C64" i="7"/>
  <c r="D66" i="7"/>
  <c r="C54" i="7"/>
  <c r="D83" i="7"/>
  <c r="E85" i="7"/>
  <c r="C97" i="7"/>
  <c r="D79" i="7"/>
  <c r="H23" i="7"/>
  <c r="E68" i="7" s="1"/>
  <c r="P23" i="7"/>
  <c r="D23" i="12" s="1"/>
  <c r="E24" i="7"/>
  <c r="M24" i="7"/>
  <c r="B25" i="7"/>
  <c r="B70" i="7" s="1"/>
  <c r="J25" i="7"/>
  <c r="B25" i="12" s="1"/>
  <c r="R25" i="7"/>
  <c r="D25" i="12" s="1"/>
  <c r="G26" i="7"/>
  <c r="O26" i="7"/>
  <c r="D27" i="7"/>
  <c r="C72" i="7" s="1"/>
  <c r="L27" i="7"/>
  <c r="T27" i="7"/>
  <c r="F27" i="12" s="1"/>
  <c r="I28" i="7"/>
  <c r="Q28" i="7"/>
  <c r="F29" i="7"/>
  <c r="D74" i="7" s="1"/>
  <c r="N29" i="7"/>
  <c r="B29" i="12" s="1"/>
  <c r="C30" i="7"/>
  <c r="B75" i="7" s="1"/>
  <c r="K30" i="7"/>
  <c r="C30" i="12" s="1"/>
  <c r="S30" i="7"/>
  <c r="H31" i="7"/>
  <c r="E76" i="7" s="1"/>
  <c r="P31" i="7"/>
  <c r="D99" i="7" s="1"/>
  <c r="E32" i="7"/>
  <c r="C77" i="7" s="1"/>
  <c r="M32" i="7"/>
  <c r="B33" i="7"/>
  <c r="B78" i="7" s="1"/>
  <c r="J33" i="7"/>
  <c r="R33" i="7"/>
  <c r="E99" i="7" s="1"/>
  <c r="G34" i="7"/>
  <c r="O34" i="7"/>
  <c r="D35" i="7"/>
  <c r="C80" i="7" s="1"/>
  <c r="L35" i="7"/>
  <c r="T35" i="7"/>
  <c r="F35" i="12" s="1"/>
  <c r="N36" i="12" s="1"/>
  <c r="I36" i="7"/>
  <c r="E81" i="7" s="1"/>
  <c r="Q36" i="7"/>
  <c r="E36" i="12" s="1"/>
  <c r="F37" i="7"/>
  <c r="D82" i="7" s="1"/>
  <c r="N37" i="7"/>
  <c r="C38" i="7"/>
  <c r="B83" i="7" s="1"/>
  <c r="K38" i="7"/>
  <c r="C38" i="12" s="1"/>
  <c r="S38" i="7"/>
  <c r="H39" i="7"/>
  <c r="E84" i="7" s="1"/>
  <c r="P39" i="7"/>
  <c r="D39" i="12" s="1"/>
  <c r="E40" i="7"/>
  <c r="C85" i="7" s="1"/>
  <c r="M40" i="7"/>
  <c r="B41" i="7"/>
  <c r="J41" i="7"/>
  <c r="B41" i="12" s="1"/>
  <c r="R41" i="7"/>
  <c r="G42" i="7"/>
  <c r="D87" i="7" s="1"/>
  <c r="O42" i="7"/>
  <c r="C42" i="12" s="1"/>
  <c r="D43" i="7"/>
  <c r="C88" i="7" s="1"/>
  <c r="L43" i="7"/>
  <c r="T43" i="7"/>
  <c r="F43" i="12" s="1"/>
  <c r="N43" i="12" s="1"/>
  <c r="D89" i="7"/>
  <c r="E44" i="11"/>
  <c r="E47" i="7"/>
  <c r="B49" i="7"/>
  <c r="F49" i="7" s="1"/>
  <c r="D77" i="7"/>
  <c r="E79" i="7"/>
  <c r="B81" i="7"/>
  <c r="C83" i="7"/>
  <c r="D85" i="7"/>
  <c r="E87" i="7"/>
  <c r="H19" i="10"/>
  <c r="D56" i="7"/>
  <c r="E58" i="7"/>
  <c r="B60" i="7"/>
  <c r="C62" i="7"/>
  <c r="D64" i="7"/>
  <c r="E66" i="7"/>
  <c r="B68" i="7"/>
  <c r="C70" i="7"/>
  <c r="D72" i="7"/>
  <c r="E74" i="7"/>
  <c r="B76" i="7"/>
  <c r="C78" i="7"/>
  <c r="D80" i="7"/>
  <c r="C86" i="7"/>
  <c r="D88" i="7"/>
  <c r="F44" i="11"/>
  <c r="D86" i="7"/>
  <c r="E88" i="7"/>
  <c r="C44" i="11"/>
  <c r="B89" i="7"/>
  <c r="D44" i="11"/>
  <c r="D55" i="7"/>
  <c r="E57" i="7"/>
  <c r="B59" i="7"/>
  <c r="C61" i="7"/>
  <c r="D63" i="7"/>
  <c r="C98" i="7"/>
  <c r="E65" i="7"/>
  <c r="B67" i="7"/>
  <c r="C69" i="7"/>
  <c r="F69" i="7" s="1"/>
  <c r="D71" i="7"/>
  <c r="E73" i="7"/>
  <c r="B86" i="7"/>
  <c r="D97" i="7"/>
  <c r="C51" i="7"/>
  <c r="F51" i="7" s="1"/>
  <c r="D53" i="7"/>
  <c r="F53" i="7" s="1"/>
  <c r="C9" i="12"/>
  <c r="E55" i="7"/>
  <c r="B57" i="7"/>
  <c r="C59" i="7"/>
  <c r="F14" i="12"/>
  <c r="N17" i="12" s="1"/>
  <c r="F98" i="7"/>
  <c r="D61" i="7"/>
  <c r="E63" i="7"/>
  <c r="D98" i="7"/>
  <c r="B65" i="7"/>
  <c r="C67" i="7"/>
  <c r="D69" i="7"/>
  <c r="E71" i="7"/>
  <c r="B73" i="7"/>
  <c r="C75" i="7"/>
  <c r="F30" i="12"/>
  <c r="N31" i="12" s="1"/>
  <c r="F99" i="7"/>
  <c r="F38" i="12"/>
  <c r="N41" i="12" s="1"/>
  <c r="F100" i="7"/>
  <c r="E82" i="7"/>
  <c r="B84" i="7"/>
  <c r="E5" i="12"/>
  <c r="D8" i="12"/>
  <c r="F63" i="7"/>
  <c r="E98" i="7"/>
  <c r="C99" i="7"/>
  <c r="E77" i="7"/>
  <c r="B87" i="7"/>
  <c r="B97" i="7"/>
  <c r="E97" i="7"/>
  <c r="E48" i="7"/>
  <c r="E91" i="7" s="1"/>
  <c r="B50" i="7"/>
  <c r="C52" i="7"/>
  <c r="D54" i="7"/>
  <c r="E56" i="7"/>
  <c r="B58" i="7"/>
  <c r="C60" i="7"/>
  <c r="D62" i="7"/>
  <c r="E64" i="7"/>
  <c r="B66" i="7"/>
  <c r="C68" i="7"/>
  <c r="D70" i="7"/>
  <c r="E72" i="7"/>
  <c r="B74" i="7"/>
  <c r="C76" i="7"/>
  <c r="D78" i="7"/>
  <c r="E80" i="7"/>
  <c r="B82" i="7"/>
  <c r="C84" i="7"/>
  <c r="F2" i="12"/>
  <c r="N5" i="12" s="1"/>
  <c r="F97" i="7"/>
  <c r="B48" i="7"/>
  <c r="C50" i="7"/>
  <c r="C91" i="7" s="1"/>
  <c r="D52" i="7"/>
  <c r="E54" i="7"/>
  <c r="B56" i="7"/>
  <c r="B98" i="7"/>
  <c r="C58" i="7"/>
  <c r="D60" i="7"/>
  <c r="E62" i="7"/>
  <c r="B64" i="7"/>
  <c r="C66" i="7"/>
  <c r="C92" i="7" s="1"/>
  <c r="D68" i="7"/>
  <c r="E70" i="7"/>
  <c r="B72" i="7"/>
  <c r="C74" i="7"/>
  <c r="D76" i="7"/>
  <c r="E78" i="7"/>
  <c r="B80" i="7"/>
  <c r="C82" i="7"/>
  <c r="L37" i="7"/>
  <c r="T37" i="7"/>
  <c r="F37" i="12" s="1"/>
  <c r="I38" i="7"/>
  <c r="E83" i="7" s="1"/>
  <c r="Q38" i="7"/>
  <c r="E38" i="12" s="1"/>
  <c r="F39" i="7"/>
  <c r="D84" i="7" s="1"/>
  <c r="N39" i="7"/>
  <c r="C100" i="7" s="1"/>
  <c r="C40" i="7"/>
  <c r="B85" i="7" s="1"/>
  <c r="K40" i="7"/>
  <c r="B100" i="7" s="1"/>
  <c r="S40" i="7"/>
  <c r="E40" i="12" s="1"/>
  <c r="H41" i="7"/>
  <c r="E86" i="7" s="1"/>
  <c r="E20" i="6"/>
  <c r="L26" i="6"/>
  <c r="N23" i="12"/>
  <c r="B2" i="12"/>
  <c r="C7" i="12"/>
  <c r="E8" i="12"/>
  <c r="C6" i="12"/>
  <c r="B12" i="12"/>
  <c r="C17" i="12"/>
  <c r="B20" i="12"/>
  <c r="C25" i="12"/>
  <c r="C41" i="12"/>
  <c r="E34" i="12"/>
  <c r="D37" i="12"/>
  <c r="B10" i="12"/>
  <c r="E13" i="12"/>
  <c r="C15" i="12"/>
  <c r="D16" i="12"/>
  <c r="B18" i="12"/>
  <c r="E21" i="12"/>
  <c r="D24" i="12"/>
  <c r="E29" i="12"/>
  <c r="E37" i="12"/>
  <c r="D40" i="12"/>
  <c r="D15" i="12"/>
  <c r="E28" i="12"/>
  <c r="E42" i="12"/>
  <c r="C23" i="12"/>
  <c r="B26" i="12"/>
  <c r="C31" i="12"/>
  <c r="B34" i="12"/>
  <c r="B27" i="12"/>
  <c r="P41" i="7"/>
  <c r="E42" i="7"/>
  <c r="C87" i="7" s="1"/>
  <c r="M42" i="7"/>
  <c r="B43" i="7"/>
  <c r="B88" i="7" s="1"/>
  <c r="J43" i="7"/>
  <c r="B43" i="12" s="1"/>
  <c r="R43" i="7"/>
  <c r="D43" i="12" s="1"/>
  <c r="G44" i="8"/>
  <c r="O44" i="8"/>
  <c r="I34" i="10"/>
  <c r="K36" i="6"/>
  <c r="B2" i="7"/>
  <c r="B47" i="7" s="1"/>
  <c r="F47" i="7" s="1"/>
  <c r="N7" i="12"/>
  <c r="D4" i="12"/>
  <c r="N11" i="12"/>
  <c r="E9" i="12"/>
  <c r="B9" i="12"/>
  <c r="E12" i="12"/>
  <c r="C14" i="12"/>
  <c r="B17" i="12"/>
  <c r="E20" i="12"/>
  <c r="C22" i="12"/>
  <c r="D31" i="12"/>
  <c r="C16" i="12"/>
  <c r="B19" i="12"/>
  <c r="C24" i="12"/>
  <c r="C32" i="12"/>
  <c r="B35" i="12"/>
  <c r="H40" i="6"/>
  <c r="F38" i="6"/>
  <c r="C43" i="12"/>
  <c r="N22" i="12"/>
  <c r="N25" i="12"/>
  <c r="D34" i="12"/>
  <c r="E39" i="12"/>
  <c r="D42" i="12"/>
  <c r="E2" i="12"/>
  <c r="C4" i="12"/>
  <c r="D5" i="12"/>
  <c r="B7" i="12"/>
  <c r="N12" i="12"/>
  <c r="E10" i="12"/>
  <c r="D13" i="12"/>
  <c r="E18" i="12"/>
  <c r="C39" i="12"/>
  <c r="E3" i="12"/>
  <c r="C5" i="12"/>
  <c r="E19" i="12"/>
  <c r="D22" i="12"/>
  <c r="E27" i="12"/>
  <c r="C29" i="12"/>
  <c r="D30" i="12"/>
  <c r="B32" i="12"/>
  <c r="E35" i="12"/>
  <c r="C37" i="12"/>
  <c r="D38" i="12"/>
  <c r="E43" i="12"/>
  <c r="N8" i="12"/>
  <c r="E6" i="12"/>
  <c r="D9" i="12"/>
  <c r="N24" i="12"/>
  <c r="C3" i="12"/>
  <c r="B6" i="12"/>
  <c r="C11" i="12"/>
  <c r="D12" i="12"/>
  <c r="B14" i="12"/>
  <c r="N19" i="12"/>
  <c r="E17" i="12"/>
  <c r="C19" i="12"/>
  <c r="D20" i="12"/>
  <c r="B22" i="12"/>
  <c r="N27" i="12"/>
  <c r="E25" i="12"/>
  <c r="C27" i="12"/>
  <c r="D28" i="12"/>
  <c r="B30" i="12"/>
  <c r="N35" i="12"/>
  <c r="E33" i="12"/>
  <c r="C35" i="12"/>
  <c r="D36" i="12"/>
  <c r="B38" i="12"/>
  <c r="E41" i="12"/>
  <c r="N6" i="12"/>
  <c r="E4" i="12"/>
  <c r="D7" i="12"/>
  <c r="D2" i="12"/>
  <c r="B4" i="12"/>
  <c r="N9" i="12"/>
  <c r="E7" i="12"/>
  <c r="D10" i="12"/>
  <c r="E15" i="12"/>
  <c r="D18" i="12"/>
  <c r="E23" i="12"/>
  <c r="D26" i="12"/>
  <c r="B28" i="12"/>
  <c r="E31" i="12"/>
  <c r="C33" i="12"/>
  <c r="B36" i="12"/>
  <c r="C12" i="12"/>
  <c r="B15" i="12"/>
  <c r="N20" i="12"/>
  <c r="C20" i="12"/>
  <c r="D21" i="12"/>
  <c r="B23" i="12"/>
  <c r="N28" i="12"/>
  <c r="E26" i="12"/>
  <c r="C28" i="12"/>
  <c r="D29" i="12"/>
  <c r="B31" i="12"/>
  <c r="C36" i="12"/>
  <c r="D32" i="12"/>
  <c r="B42" i="12"/>
  <c r="C2" i="12"/>
  <c r="D3" i="12"/>
  <c r="B5" i="12"/>
  <c r="N10" i="12"/>
  <c r="C10" i="12"/>
  <c r="D11" i="12"/>
  <c r="B13" i="12"/>
  <c r="N18" i="12"/>
  <c r="E16" i="12"/>
  <c r="C18" i="12"/>
  <c r="D19" i="12"/>
  <c r="B21" i="12"/>
  <c r="N26" i="12"/>
  <c r="E24" i="12"/>
  <c r="C26" i="12"/>
  <c r="D27" i="12"/>
  <c r="N34" i="12"/>
  <c r="E32" i="12"/>
  <c r="C34" i="12"/>
  <c r="D35" i="12"/>
  <c r="B37" i="12"/>
  <c r="N42" i="12"/>
  <c r="D6" i="12"/>
  <c r="B8" i="12"/>
  <c r="N13" i="12"/>
  <c r="E11" i="12"/>
  <c r="C13" i="12"/>
  <c r="D14" i="12"/>
  <c r="B16" i="12"/>
  <c r="N21" i="12"/>
  <c r="C21" i="12"/>
  <c r="B24" i="12"/>
  <c r="N29" i="12"/>
  <c r="B40" i="12"/>
  <c r="B3" i="12"/>
  <c r="C8" i="12"/>
  <c r="B11" i="12"/>
  <c r="E14" i="12"/>
  <c r="D17" i="12"/>
  <c r="E22" i="12"/>
  <c r="E30" i="12"/>
  <c r="D33" i="12"/>
  <c r="H4" i="8"/>
  <c r="D8" i="8"/>
  <c r="S11" i="8"/>
  <c r="G15" i="8"/>
  <c r="N18" i="8"/>
  <c r="J22" i="8"/>
  <c r="Q25" i="8"/>
  <c r="E29" i="8"/>
  <c r="D32" i="8"/>
  <c r="C35" i="8"/>
  <c r="B38" i="8"/>
  <c r="D40" i="8"/>
  <c r="L40" i="8"/>
  <c r="T40" i="8"/>
  <c r="M85" i="8" s="1"/>
  <c r="I41" i="8"/>
  <c r="I2" i="10"/>
  <c r="I2" i="6"/>
  <c r="F3" i="10"/>
  <c r="F3" i="6"/>
  <c r="C4" i="10"/>
  <c r="C4" i="6"/>
  <c r="K4" i="10"/>
  <c r="K4" i="6"/>
  <c r="H5" i="10"/>
  <c r="H5" i="6"/>
  <c r="E6" i="10"/>
  <c r="E6" i="6"/>
  <c r="B7" i="10"/>
  <c r="B7" i="6"/>
  <c r="J7" i="10"/>
  <c r="J7" i="6"/>
  <c r="G8" i="10"/>
  <c r="G8" i="6"/>
  <c r="D9" i="10"/>
  <c r="D9" i="6"/>
  <c r="L9" i="10"/>
  <c r="L9" i="6"/>
  <c r="I10" i="10"/>
  <c r="I10" i="6"/>
  <c r="F11" i="10"/>
  <c r="F11" i="6"/>
  <c r="C12" i="10"/>
  <c r="C12" i="6"/>
  <c r="K12" i="10"/>
  <c r="K12" i="6"/>
  <c r="H13" i="10"/>
  <c r="H13" i="6"/>
  <c r="E14" i="10"/>
  <c r="E14" i="6"/>
  <c r="B15" i="10"/>
  <c r="B15" i="6"/>
  <c r="J15" i="10"/>
  <c r="J15" i="6"/>
  <c r="G16" i="10"/>
  <c r="G16" i="6"/>
  <c r="D17" i="10"/>
  <c r="D17" i="6"/>
  <c r="L17" i="10"/>
  <c r="L17" i="6"/>
  <c r="I18" i="10"/>
  <c r="I18" i="6"/>
  <c r="F19" i="10"/>
  <c r="F19" i="6"/>
  <c r="C20" i="10"/>
  <c r="C20" i="6"/>
  <c r="K20" i="10"/>
  <c r="K20" i="6"/>
  <c r="H21" i="10"/>
  <c r="H21" i="6"/>
  <c r="E22" i="10"/>
  <c r="E22" i="6"/>
  <c r="B23" i="10"/>
  <c r="B23" i="6"/>
  <c r="J23" i="10"/>
  <c r="J23" i="6"/>
  <c r="G24" i="10"/>
  <c r="G24" i="6"/>
  <c r="D25" i="10"/>
  <c r="D25" i="6"/>
  <c r="L25" i="10"/>
  <c r="L25" i="6"/>
  <c r="I26" i="10"/>
  <c r="I26" i="6"/>
  <c r="F27" i="10"/>
  <c r="F27" i="6"/>
  <c r="C28" i="10"/>
  <c r="C28" i="6"/>
  <c r="K28" i="10"/>
  <c r="K28" i="6"/>
  <c r="H29" i="10"/>
  <c r="H29" i="6"/>
  <c r="E30" i="10"/>
  <c r="E30" i="6"/>
  <c r="B31" i="10"/>
  <c r="B31" i="6"/>
  <c r="J31" i="10"/>
  <c r="J31" i="6"/>
  <c r="G32" i="10"/>
  <c r="G32" i="6"/>
  <c r="D33" i="10"/>
  <c r="D33" i="6"/>
  <c r="L33" i="10"/>
  <c r="F49" i="10" s="1"/>
  <c r="L33" i="6"/>
  <c r="P4" i="8"/>
  <c r="L8" i="8"/>
  <c r="H12" i="8"/>
  <c r="O15" i="8"/>
  <c r="K19" i="8"/>
  <c r="R22" i="8"/>
  <c r="F26" i="8"/>
  <c r="M29" i="8"/>
  <c r="I33" i="8"/>
  <c r="E37" i="8"/>
  <c r="C43" i="8"/>
  <c r="T3" i="8"/>
  <c r="M48" i="8" s="1"/>
  <c r="P7" i="8"/>
  <c r="L11" i="8"/>
  <c r="S14" i="8"/>
  <c r="R17" i="8"/>
  <c r="N21" i="8"/>
  <c r="B25" i="8"/>
  <c r="L27" i="8"/>
  <c r="N29" i="8"/>
  <c r="M32" i="8"/>
  <c r="R33" i="8"/>
  <c r="G34" i="8"/>
  <c r="O34" i="8"/>
  <c r="D35" i="8"/>
  <c r="N37" i="8"/>
  <c r="C38" i="8"/>
  <c r="K38" i="8"/>
  <c r="S38" i="8"/>
  <c r="H39" i="8"/>
  <c r="P39" i="8"/>
  <c r="E40" i="8"/>
  <c r="M40" i="8"/>
  <c r="B41" i="8"/>
  <c r="J41" i="8"/>
  <c r="R41" i="8"/>
  <c r="G42" i="8"/>
  <c r="O42" i="8"/>
  <c r="D43" i="8"/>
  <c r="L43" i="8"/>
  <c r="T43" i="8"/>
  <c r="M88" i="8" s="1"/>
  <c r="B2" i="10"/>
  <c r="B2" i="6"/>
  <c r="J2" i="10"/>
  <c r="J2" i="6"/>
  <c r="G3" i="10"/>
  <c r="G3" i="6"/>
  <c r="D4" i="10"/>
  <c r="D4" i="6"/>
  <c r="L4" i="10"/>
  <c r="L4" i="6"/>
  <c r="I5" i="10"/>
  <c r="I5" i="6"/>
  <c r="F6" i="10"/>
  <c r="F6" i="6"/>
  <c r="C7" i="10"/>
  <c r="C7" i="6"/>
  <c r="K7" i="10"/>
  <c r="K7" i="6"/>
  <c r="H8" i="10"/>
  <c r="H8" i="6"/>
  <c r="E9" i="10"/>
  <c r="E9" i="6"/>
  <c r="B10" i="10"/>
  <c r="B10" i="6"/>
  <c r="J10" i="10"/>
  <c r="J10" i="6"/>
  <c r="G11" i="10"/>
  <c r="G11" i="6"/>
  <c r="D12" i="10"/>
  <c r="D12" i="6"/>
  <c r="L12" i="10"/>
  <c r="L12" i="6"/>
  <c r="I13" i="10"/>
  <c r="I13" i="6"/>
  <c r="F14" i="10"/>
  <c r="F14" i="6"/>
  <c r="C15" i="10"/>
  <c r="C15" i="6"/>
  <c r="K15" i="10"/>
  <c r="K15" i="6"/>
  <c r="H16" i="10"/>
  <c r="H16" i="6"/>
  <c r="E17" i="10"/>
  <c r="E17" i="6"/>
  <c r="B18" i="10"/>
  <c r="B18" i="6"/>
  <c r="J18" i="10"/>
  <c r="J18" i="6"/>
  <c r="G19" i="10"/>
  <c r="G19" i="6"/>
  <c r="D20" i="10"/>
  <c r="D20" i="6"/>
  <c r="L20" i="10"/>
  <c r="L20" i="6"/>
  <c r="I21" i="10"/>
  <c r="I21" i="6"/>
  <c r="F22" i="10"/>
  <c r="F22" i="6"/>
  <c r="C23" i="10"/>
  <c r="C23" i="6"/>
  <c r="K23" i="10"/>
  <c r="K23" i="6"/>
  <c r="H24" i="10"/>
  <c r="H24" i="6"/>
  <c r="E25" i="10"/>
  <c r="E25" i="6"/>
  <c r="B26" i="10"/>
  <c r="B26" i="6"/>
  <c r="J26" i="10"/>
  <c r="J26" i="6"/>
  <c r="G27" i="10"/>
  <c r="G27" i="6"/>
  <c r="D28" i="10"/>
  <c r="D28" i="6"/>
  <c r="L28" i="10"/>
  <c r="L28" i="6"/>
  <c r="I29" i="10"/>
  <c r="I29" i="6"/>
  <c r="F30" i="10"/>
  <c r="F30" i="6"/>
  <c r="C31" i="10"/>
  <c r="C31" i="6"/>
  <c r="K31" i="10"/>
  <c r="K31" i="6"/>
  <c r="H32" i="10"/>
  <c r="H32" i="6"/>
  <c r="E33" i="10"/>
  <c r="E33" i="6"/>
  <c r="B34" i="10"/>
  <c r="B34" i="6"/>
  <c r="C3" i="8"/>
  <c r="G7" i="8"/>
  <c r="N10" i="8"/>
  <c r="R14" i="8"/>
  <c r="L59" i="8" s="1"/>
  <c r="Q17" i="8"/>
  <c r="P20" i="8"/>
  <c r="L24" i="8"/>
  <c r="S27" i="8"/>
  <c r="O31" i="8"/>
  <c r="K35" i="8"/>
  <c r="R38" i="8"/>
  <c r="K43" i="8"/>
  <c r="L3" i="8"/>
  <c r="S6" i="8"/>
  <c r="D11" i="8"/>
  <c r="K14" i="8"/>
  <c r="J17" i="8"/>
  <c r="I20" i="8"/>
  <c r="P23" i="8"/>
  <c r="E32" i="8"/>
  <c r="T6" i="8"/>
  <c r="M51" i="8" s="1"/>
  <c r="C2" i="10"/>
  <c r="C2" i="6"/>
  <c r="K2" i="10"/>
  <c r="K2" i="6"/>
  <c r="H3" i="10"/>
  <c r="H3" i="6"/>
  <c r="E4" i="10"/>
  <c r="E4" i="6"/>
  <c r="B5" i="10"/>
  <c r="B5" i="6"/>
  <c r="J5" i="10"/>
  <c r="J5" i="6"/>
  <c r="G6" i="10"/>
  <c r="G6" i="6"/>
  <c r="D7" i="10"/>
  <c r="D7" i="6"/>
  <c r="L7" i="10"/>
  <c r="L7" i="6"/>
  <c r="I8" i="10"/>
  <c r="I8" i="6"/>
  <c r="F9" i="10"/>
  <c r="F9" i="6"/>
  <c r="C10" i="10"/>
  <c r="C10" i="6"/>
  <c r="K10" i="10"/>
  <c r="K10" i="6"/>
  <c r="H11" i="10"/>
  <c r="H11" i="6"/>
  <c r="E12" i="10"/>
  <c r="E12" i="6"/>
  <c r="B13" i="10"/>
  <c r="B13" i="6"/>
  <c r="J13" i="10"/>
  <c r="J13" i="6"/>
  <c r="G14" i="10"/>
  <c r="G14" i="6"/>
  <c r="D15" i="10"/>
  <c r="D15" i="6"/>
  <c r="L15" i="10"/>
  <c r="L15" i="6"/>
  <c r="I16" i="10"/>
  <c r="I16" i="6"/>
  <c r="F17" i="10"/>
  <c r="F17" i="6"/>
  <c r="C18" i="10"/>
  <c r="C18" i="6"/>
  <c r="K18" i="10"/>
  <c r="K18" i="6"/>
  <c r="N2" i="8"/>
  <c r="J6" i="8"/>
  <c r="Q9" i="8"/>
  <c r="P12" i="8"/>
  <c r="D16" i="8"/>
  <c r="C19" i="8"/>
  <c r="E21" i="8"/>
  <c r="G23" i="8"/>
  <c r="N26" i="8"/>
  <c r="P28" i="8"/>
  <c r="J30" i="8"/>
  <c r="Q33" i="8"/>
  <c r="P36" i="8"/>
  <c r="G39" i="8"/>
  <c r="F42" i="8"/>
  <c r="E42" i="11"/>
  <c r="D3" i="8"/>
  <c r="K6" i="8"/>
  <c r="G10" i="8"/>
  <c r="F13" i="8"/>
  <c r="E16" i="8"/>
  <c r="O18" i="8"/>
  <c r="F21" i="8"/>
  <c r="M24" i="8"/>
  <c r="D27" i="8"/>
  <c r="C30" i="8"/>
  <c r="F37" i="8"/>
  <c r="J4" i="8"/>
  <c r="D6" i="8"/>
  <c r="F8" i="8"/>
  <c r="H10" i="8"/>
  <c r="B12" i="8"/>
  <c r="D14" i="8"/>
  <c r="D14" i="11"/>
  <c r="Q15" i="8"/>
  <c r="K17" i="8"/>
  <c r="E19" i="8"/>
  <c r="J20" i="8"/>
  <c r="O21" i="8"/>
  <c r="T22" i="8"/>
  <c r="M67" i="8" s="1"/>
  <c r="C25" i="8"/>
  <c r="H26" i="8"/>
  <c r="M27" i="8"/>
  <c r="R28" i="8"/>
  <c r="D30" i="8"/>
  <c r="I31" i="8"/>
  <c r="N32" i="8"/>
  <c r="R36" i="8"/>
  <c r="Q2" i="8"/>
  <c r="F3" i="8"/>
  <c r="C4" i="8"/>
  <c r="S4" i="8"/>
  <c r="H5" i="8"/>
  <c r="E6" i="8"/>
  <c r="B7" i="8"/>
  <c r="J7" i="8"/>
  <c r="G8" i="8"/>
  <c r="D9" i="8"/>
  <c r="D9" i="11"/>
  <c r="T9" i="8"/>
  <c r="M54" i="8" s="1"/>
  <c r="Q10" i="8"/>
  <c r="N11" i="8"/>
  <c r="K12" i="8"/>
  <c r="S12" i="8"/>
  <c r="P13" i="8"/>
  <c r="E14" i="8"/>
  <c r="M14" i="8"/>
  <c r="B15" i="8"/>
  <c r="J15" i="8"/>
  <c r="G16" i="8"/>
  <c r="O16" i="8"/>
  <c r="D17" i="8"/>
  <c r="L17" i="8"/>
  <c r="T17" i="8"/>
  <c r="M62" i="8" s="1"/>
  <c r="I18" i="8"/>
  <c r="Q18" i="8"/>
  <c r="F19" i="8"/>
  <c r="N19" i="8"/>
  <c r="C20" i="8"/>
  <c r="K20" i="8"/>
  <c r="S20" i="8"/>
  <c r="H21" i="8"/>
  <c r="P21" i="8"/>
  <c r="E22" i="8"/>
  <c r="M22" i="8"/>
  <c r="B23" i="8"/>
  <c r="J23" i="8"/>
  <c r="R23" i="8"/>
  <c r="G24" i="8"/>
  <c r="O24" i="8"/>
  <c r="D25" i="8"/>
  <c r="L25" i="8"/>
  <c r="T25" i="8"/>
  <c r="M70" i="8" s="1"/>
  <c r="I26" i="8"/>
  <c r="Q26" i="8"/>
  <c r="F27" i="8"/>
  <c r="N27" i="8"/>
  <c r="C28" i="8"/>
  <c r="K28" i="8"/>
  <c r="S28" i="8"/>
  <c r="H29" i="8"/>
  <c r="P29" i="8"/>
  <c r="E30" i="8"/>
  <c r="M30" i="8"/>
  <c r="B31" i="8"/>
  <c r="J31" i="8"/>
  <c r="R31" i="8"/>
  <c r="G32" i="8"/>
  <c r="O32" i="8"/>
  <c r="D33" i="8"/>
  <c r="L33" i="8"/>
  <c r="T33" i="8"/>
  <c r="M78" i="8" s="1"/>
  <c r="I34" i="8"/>
  <c r="Q34" i="8"/>
  <c r="F35" i="8"/>
  <c r="N35" i="8"/>
  <c r="C36" i="8"/>
  <c r="K36" i="8"/>
  <c r="S36" i="8"/>
  <c r="H37" i="8"/>
  <c r="P37" i="8"/>
  <c r="E38" i="8"/>
  <c r="M38" i="8"/>
  <c r="B39" i="8"/>
  <c r="J39" i="8"/>
  <c r="R39" i="8"/>
  <c r="G40" i="8"/>
  <c r="O40" i="8"/>
  <c r="D41" i="8"/>
  <c r="L41" i="8"/>
  <c r="T41" i="8"/>
  <c r="M86" i="8" s="1"/>
  <c r="I42" i="8"/>
  <c r="Q42" i="8"/>
  <c r="F43" i="8"/>
  <c r="N43" i="8"/>
  <c r="D2" i="10"/>
  <c r="D2" i="6"/>
  <c r="L2" i="10"/>
  <c r="L2" i="6"/>
  <c r="I3" i="10"/>
  <c r="I3" i="6"/>
  <c r="F4" i="10"/>
  <c r="F4" i="6"/>
  <c r="C5" i="10"/>
  <c r="C5" i="6"/>
  <c r="K5" i="10"/>
  <c r="K5" i="6"/>
  <c r="H6" i="10"/>
  <c r="H6" i="6"/>
  <c r="E7" i="10"/>
  <c r="E7" i="6"/>
  <c r="B8" i="10"/>
  <c r="B8" i="6"/>
  <c r="J8" i="10"/>
  <c r="J8" i="6"/>
  <c r="G9" i="10"/>
  <c r="G9" i="6"/>
  <c r="D10" i="10"/>
  <c r="D10" i="6"/>
  <c r="L10" i="10"/>
  <c r="L10" i="6"/>
  <c r="I11" i="10"/>
  <c r="I11" i="6"/>
  <c r="F12" i="10"/>
  <c r="F12" i="6"/>
  <c r="C13" i="10"/>
  <c r="C13" i="6"/>
  <c r="K13" i="10"/>
  <c r="K13" i="6"/>
  <c r="H14" i="10"/>
  <c r="H14" i="6"/>
  <c r="E15" i="10"/>
  <c r="E15" i="6"/>
  <c r="B16" i="10"/>
  <c r="B16" i="6"/>
  <c r="J16" i="10"/>
  <c r="J16" i="6"/>
  <c r="G17" i="10"/>
  <c r="G17" i="6"/>
  <c r="D18" i="10"/>
  <c r="D18" i="6"/>
  <c r="L18" i="10"/>
  <c r="L18" i="6"/>
  <c r="I19" i="10"/>
  <c r="I19" i="6"/>
  <c r="F20" i="10"/>
  <c r="F20" i="6"/>
  <c r="C21" i="10"/>
  <c r="C21" i="6"/>
  <c r="K21" i="10"/>
  <c r="K21" i="6"/>
  <c r="H22" i="10"/>
  <c r="H22" i="6"/>
  <c r="E23" i="10"/>
  <c r="E23" i="6"/>
  <c r="B24" i="10"/>
  <c r="B24" i="6"/>
  <c r="J24" i="10"/>
  <c r="J24" i="6"/>
  <c r="G25" i="10"/>
  <c r="G25" i="6"/>
  <c r="D26" i="10"/>
  <c r="D26" i="6"/>
  <c r="M5" i="8"/>
  <c r="T8" i="8"/>
  <c r="M53" i="8" s="1"/>
  <c r="K11" i="8"/>
  <c r="B14" i="8"/>
  <c r="T16" i="8"/>
  <c r="M61" i="8" s="1"/>
  <c r="H20" i="8"/>
  <c r="F20" i="11"/>
  <c r="D24" i="8"/>
  <c r="K27" i="8"/>
  <c r="G31" i="8"/>
  <c r="S35" i="8"/>
  <c r="O39" i="8"/>
  <c r="S43" i="8"/>
  <c r="I4" i="8"/>
  <c r="C6" i="8"/>
  <c r="J9" i="8"/>
  <c r="Q12" i="8"/>
  <c r="H15" i="8"/>
  <c r="G18" i="8"/>
  <c r="Q20" i="8"/>
  <c r="H23" i="8"/>
  <c r="J25" i="8"/>
  <c r="I28" i="8"/>
  <c r="H31" i="8"/>
  <c r="T35" i="8"/>
  <c r="M80" i="8" s="1"/>
  <c r="P2" i="8"/>
  <c r="B4" i="8"/>
  <c r="C4" i="11"/>
  <c r="O5" i="8"/>
  <c r="Q7" i="8"/>
  <c r="C9" i="8"/>
  <c r="P10" i="8"/>
  <c r="J12" i="8"/>
  <c r="O13" i="8"/>
  <c r="I15" i="8"/>
  <c r="C17" i="8"/>
  <c r="P18" i="8"/>
  <c r="B20" i="8"/>
  <c r="G21" i="8"/>
  <c r="L22" i="8"/>
  <c r="F24" i="8"/>
  <c r="E24" i="11"/>
  <c r="S25" i="8"/>
  <c r="E27" i="8"/>
  <c r="B28" i="8"/>
  <c r="G29" i="8"/>
  <c r="L30" i="8"/>
  <c r="Q31" i="8"/>
  <c r="C33" i="8"/>
  <c r="H34" i="8"/>
  <c r="F34" i="11"/>
  <c r="E35" i="8"/>
  <c r="J36" i="8"/>
  <c r="I81" i="8" s="1"/>
  <c r="E43" i="8"/>
  <c r="I2" i="8"/>
  <c r="N3" i="8"/>
  <c r="K4" i="8"/>
  <c r="P5" i="8"/>
  <c r="M6" i="8"/>
  <c r="R7" i="8"/>
  <c r="O8" i="8"/>
  <c r="L9" i="8"/>
  <c r="I10" i="8"/>
  <c r="F11" i="8"/>
  <c r="C12" i="8"/>
  <c r="H13" i="8"/>
  <c r="R15" i="8"/>
  <c r="J2" i="8"/>
  <c r="R2" i="8"/>
  <c r="G3" i="8"/>
  <c r="O3" i="8"/>
  <c r="D4" i="8"/>
  <c r="L4" i="8"/>
  <c r="T4" i="8"/>
  <c r="M49" i="8" s="1"/>
  <c r="I5" i="8"/>
  <c r="Q5" i="8"/>
  <c r="F6" i="8"/>
  <c r="N6" i="8"/>
  <c r="C7" i="8"/>
  <c r="K7" i="8"/>
  <c r="S7" i="8"/>
  <c r="H8" i="8"/>
  <c r="P8" i="8"/>
  <c r="E9" i="8"/>
  <c r="M9" i="8"/>
  <c r="B10" i="8"/>
  <c r="J10" i="8"/>
  <c r="R10" i="8"/>
  <c r="G11" i="8"/>
  <c r="O11" i="8"/>
  <c r="D12" i="8"/>
  <c r="D12" i="11"/>
  <c r="L12" i="8"/>
  <c r="T12" i="8"/>
  <c r="M57" i="8" s="1"/>
  <c r="I13" i="8"/>
  <c r="Q13" i="8"/>
  <c r="F14" i="8"/>
  <c r="N14" i="8"/>
  <c r="C15" i="8"/>
  <c r="K15" i="8"/>
  <c r="S15" i="8"/>
  <c r="H16" i="8"/>
  <c r="P16" i="8"/>
  <c r="E17" i="8"/>
  <c r="M17" i="8"/>
  <c r="B18" i="8"/>
  <c r="J18" i="8"/>
  <c r="R18" i="8"/>
  <c r="G19" i="8"/>
  <c r="O19" i="8"/>
  <c r="D20" i="8"/>
  <c r="L20" i="8"/>
  <c r="T20" i="8"/>
  <c r="M65" i="8" s="1"/>
  <c r="I21" i="8"/>
  <c r="Q21" i="8"/>
  <c r="F22" i="8"/>
  <c r="N22" i="8"/>
  <c r="C23" i="8"/>
  <c r="K23" i="8"/>
  <c r="S23" i="8"/>
  <c r="H24" i="8"/>
  <c r="P24" i="8"/>
  <c r="E25" i="8"/>
  <c r="M25" i="8"/>
  <c r="B26" i="8"/>
  <c r="J26" i="8"/>
  <c r="R26" i="8"/>
  <c r="G27" i="8"/>
  <c r="O27" i="8"/>
  <c r="D28" i="8"/>
  <c r="L28" i="8"/>
  <c r="T28" i="8"/>
  <c r="M73" i="8" s="1"/>
  <c r="I29" i="8"/>
  <c r="Q29" i="8"/>
  <c r="F30" i="8"/>
  <c r="N30" i="8"/>
  <c r="C31" i="8"/>
  <c r="K31" i="8"/>
  <c r="S31" i="8"/>
  <c r="H32" i="8"/>
  <c r="P32" i="8"/>
  <c r="E33" i="8"/>
  <c r="M33" i="8"/>
  <c r="B34" i="8"/>
  <c r="J34" i="8"/>
  <c r="R34" i="8"/>
  <c r="G35" i="8"/>
  <c r="O35" i="8"/>
  <c r="D36" i="8"/>
  <c r="L36" i="8"/>
  <c r="T36" i="8"/>
  <c r="M81" i="8" s="1"/>
  <c r="I37" i="8"/>
  <c r="Q37" i="8"/>
  <c r="F38" i="8"/>
  <c r="N38" i="8"/>
  <c r="C39" i="8"/>
  <c r="K39" i="8"/>
  <c r="S39" i="8"/>
  <c r="H40" i="8"/>
  <c r="P40" i="8"/>
  <c r="E41" i="8"/>
  <c r="M41" i="8"/>
  <c r="B42" i="8"/>
  <c r="J42" i="8"/>
  <c r="R42" i="8"/>
  <c r="G43" i="8"/>
  <c r="O43" i="8"/>
  <c r="J3" i="6"/>
  <c r="G4" i="6"/>
  <c r="H9" i="6"/>
  <c r="E10" i="6"/>
  <c r="F15" i="6"/>
  <c r="L21" i="6"/>
  <c r="S3" i="8"/>
  <c r="R6" i="8"/>
  <c r="C11" i="8"/>
  <c r="J14" i="8"/>
  <c r="I59" i="8" s="1"/>
  <c r="F18" i="8"/>
  <c r="E18" i="11"/>
  <c r="B22" i="8"/>
  <c r="T24" i="8"/>
  <c r="M69" i="8" s="1"/>
  <c r="H28" i="8"/>
  <c r="R30" i="8"/>
  <c r="F34" i="8"/>
  <c r="E34" i="11"/>
  <c r="H36" i="8"/>
  <c r="J38" i="8"/>
  <c r="Q41" i="8"/>
  <c r="O2" i="8"/>
  <c r="N5" i="8"/>
  <c r="E8" i="8"/>
  <c r="R9" i="8"/>
  <c r="I12" i="8"/>
  <c r="P15" i="8"/>
  <c r="D19" i="8"/>
  <c r="D19" i="11"/>
  <c r="C22" i="8"/>
  <c r="E24" i="8"/>
  <c r="O26" i="8"/>
  <c r="F29" i="8"/>
  <c r="S30" i="8"/>
  <c r="B33" i="8"/>
  <c r="C33" i="11"/>
  <c r="I36" i="8"/>
  <c r="E3" i="8"/>
  <c r="G5" i="8"/>
  <c r="I7" i="8"/>
  <c r="K9" i="8"/>
  <c r="M11" i="8"/>
  <c r="G13" i="8"/>
  <c r="T14" i="8"/>
  <c r="M59" i="8" s="1"/>
  <c r="N16" i="8"/>
  <c r="J61" i="8" s="1"/>
  <c r="S17" i="8"/>
  <c r="M19" i="8"/>
  <c r="R20" i="8"/>
  <c r="D22" i="8"/>
  <c r="I23" i="8"/>
  <c r="N24" i="8"/>
  <c r="K25" i="8"/>
  <c r="P26" i="8"/>
  <c r="K71" i="8" s="1"/>
  <c r="J28" i="8"/>
  <c r="O29" i="8"/>
  <c r="T30" i="8"/>
  <c r="F32" i="8"/>
  <c r="K33" i="8"/>
  <c r="P34" i="8"/>
  <c r="M35" i="8"/>
  <c r="B36" i="8"/>
  <c r="C36" i="11"/>
  <c r="G37" i="8"/>
  <c r="O37" i="8"/>
  <c r="D38" i="8"/>
  <c r="D38" i="11"/>
  <c r="L38" i="8"/>
  <c r="T38" i="8"/>
  <c r="I39" i="8"/>
  <c r="Q39" i="8"/>
  <c r="F40" i="8"/>
  <c r="N40" i="8"/>
  <c r="C41" i="8"/>
  <c r="K41" i="8"/>
  <c r="S41" i="8"/>
  <c r="H42" i="8"/>
  <c r="P42" i="8"/>
  <c r="M43" i="8"/>
  <c r="C2" i="8"/>
  <c r="B47" i="8" s="1"/>
  <c r="C2" i="11"/>
  <c r="S2" i="8"/>
  <c r="P3" i="8"/>
  <c r="M4" i="8"/>
  <c r="J5" i="8"/>
  <c r="G6" i="8"/>
  <c r="D7" i="8"/>
  <c r="T7" i="8"/>
  <c r="M52" i="8" s="1"/>
  <c r="Q8" i="8"/>
  <c r="N9" i="8"/>
  <c r="K10" i="8"/>
  <c r="H11" i="8"/>
  <c r="E12" i="8"/>
  <c r="B13" i="8"/>
  <c r="R13" i="8"/>
  <c r="O14" i="8"/>
  <c r="L15" i="8"/>
  <c r="I16" i="8"/>
  <c r="F17" i="8"/>
  <c r="C18" i="8"/>
  <c r="S18" i="8"/>
  <c r="P19" i="8"/>
  <c r="M20" i="8"/>
  <c r="J21" i="8"/>
  <c r="O22" i="8"/>
  <c r="L23" i="8"/>
  <c r="S26" i="8"/>
  <c r="F2" i="10"/>
  <c r="F2" i="6"/>
  <c r="C3" i="10"/>
  <c r="C3" i="6"/>
  <c r="K3" i="10"/>
  <c r="K3" i="6"/>
  <c r="H4" i="10"/>
  <c r="H4" i="6"/>
  <c r="E5" i="10"/>
  <c r="E5" i="6"/>
  <c r="B6" i="10"/>
  <c r="B6" i="6"/>
  <c r="J6" i="10"/>
  <c r="J6" i="6"/>
  <c r="G7" i="10"/>
  <c r="G7" i="6"/>
  <c r="D8" i="10"/>
  <c r="D8" i="6"/>
  <c r="L8" i="10"/>
  <c r="L8" i="6"/>
  <c r="I9" i="10"/>
  <c r="I9" i="6"/>
  <c r="F10" i="10"/>
  <c r="F10" i="6"/>
  <c r="C11" i="10"/>
  <c r="C11" i="6"/>
  <c r="K11" i="10"/>
  <c r="K11" i="6"/>
  <c r="H12" i="10"/>
  <c r="H12" i="6"/>
  <c r="E13" i="10"/>
  <c r="E13" i="6"/>
  <c r="B14" i="10"/>
  <c r="B14" i="6"/>
  <c r="J14" i="10"/>
  <c r="J14" i="6"/>
  <c r="G15" i="10"/>
  <c r="G15" i="6"/>
  <c r="D16" i="10"/>
  <c r="D16" i="6"/>
  <c r="L16" i="10"/>
  <c r="L16" i="6"/>
  <c r="I17" i="10"/>
  <c r="I17" i="6"/>
  <c r="F18" i="10"/>
  <c r="F18" i="6"/>
  <c r="C19" i="10"/>
  <c r="C19" i="6"/>
  <c r="K19" i="10"/>
  <c r="K19" i="6"/>
  <c r="H20" i="10"/>
  <c r="H20" i="6"/>
  <c r="E21" i="10"/>
  <c r="E21" i="6"/>
  <c r="B22" i="10"/>
  <c r="B22" i="6"/>
  <c r="J22" i="10"/>
  <c r="J22" i="6"/>
  <c r="G23" i="10"/>
  <c r="G23" i="6"/>
  <c r="D24" i="10"/>
  <c r="D24" i="6"/>
  <c r="L24" i="10"/>
  <c r="L24" i="6"/>
  <c r="I25" i="10"/>
  <c r="I25" i="6"/>
  <c r="F26" i="10"/>
  <c r="F26" i="6"/>
  <c r="C27" i="10"/>
  <c r="C27" i="6"/>
  <c r="K27" i="10"/>
  <c r="K27" i="6"/>
  <c r="H28" i="10"/>
  <c r="H28" i="6"/>
  <c r="E29" i="10"/>
  <c r="E29" i="6"/>
  <c r="K3" i="8"/>
  <c r="B6" i="8"/>
  <c r="B51" i="8" s="1"/>
  <c r="C6" i="11"/>
  <c r="I9" i="8"/>
  <c r="E13" i="8"/>
  <c r="L16" i="8"/>
  <c r="S19" i="8"/>
  <c r="O23" i="8"/>
  <c r="C27" i="8"/>
  <c r="B30" i="8"/>
  <c r="B75" i="8" s="1"/>
  <c r="C30" i="11"/>
  <c r="T32" i="8"/>
  <c r="M77" i="8" s="1"/>
  <c r="N34" i="8"/>
  <c r="M37" i="8"/>
  <c r="N42" i="8"/>
  <c r="J87" i="8" s="1"/>
  <c r="G2" i="8"/>
  <c r="F5" i="8"/>
  <c r="D50" i="8" s="1"/>
  <c r="E5" i="11"/>
  <c r="M8" i="8"/>
  <c r="O10" i="8"/>
  <c r="N13" i="8"/>
  <c r="J58" i="8" s="1"/>
  <c r="M16" i="8"/>
  <c r="L19" i="8"/>
  <c r="S22" i="8"/>
  <c r="R25" i="8"/>
  <c r="T27" i="8"/>
  <c r="M72" i="8" s="1"/>
  <c r="K30" i="8"/>
  <c r="J33" i="8"/>
  <c r="I78" i="8" s="1"/>
  <c r="Q36" i="8"/>
  <c r="M3" i="8"/>
  <c r="S9" i="8"/>
  <c r="S33" i="8"/>
  <c r="K2" i="8"/>
  <c r="H3" i="8"/>
  <c r="E4" i="8"/>
  <c r="B5" i="8"/>
  <c r="R5" i="8"/>
  <c r="O6" i="8"/>
  <c r="L7" i="8"/>
  <c r="I8" i="8"/>
  <c r="F9" i="8"/>
  <c r="E9" i="11"/>
  <c r="C10" i="8"/>
  <c r="S10" i="8"/>
  <c r="P11" i="8"/>
  <c r="M12" i="8"/>
  <c r="J13" i="8"/>
  <c r="G14" i="8"/>
  <c r="D15" i="8"/>
  <c r="T15" i="8"/>
  <c r="M60" i="8" s="1"/>
  <c r="Q16" i="8"/>
  <c r="N17" i="8"/>
  <c r="K18" i="8"/>
  <c r="H19" i="8"/>
  <c r="F19" i="11"/>
  <c r="E20" i="8"/>
  <c r="B21" i="8"/>
  <c r="R21" i="8"/>
  <c r="G22" i="8"/>
  <c r="D23" i="8"/>
  <c r="T23" i="8"/>
  <c r="M68" i="8" s="1"/>
  <c r="I24" i="8"/>
  <c r="Q24" i="8"/>
  <c r="F25" i="8"/>
  <c r="N25" i="8"/>
  <c r="C26" i="8"/>
  <c r="K26" i="8"/>
  <c r="H27" i="8"/>
  <c r="P27" i="8"/>
  <c r="E28" i="8"/>
  <c r="M28" i="8"/>
  <c r="B29" i="8"/>
  <c r="J29" i="8"/>
  <c r="R29" i="8"/>
  <c r="G30" i="8"/>
  <c r="O30" i="8"/>
  <c r="D31" i="8"/>
  <c r="L31" i="8"/>
  <c r="T31" i="8"/>
  <c r="M76" i="8" s="1"/>
  <c r="I32" i="8"/>
  <c r="Q32" i="8"/>
  <c r="F33" i="8"/>
  <c r="N33" i="8"/>
  <c r="C34" i="8"/>
  <c r="K34" i="8"/>
  <c r="S34" i="8"/>
  <c r="H35" i="8"/>
  <c r="P35" i="8"/>
  <c r="E36" i="8"/>
  <c r="M36" i="8"/>
  <c r="B37" i="8"/>
  <c r="J37" i="8"/>
  <c r="R37" i="8"/>
  <c r="G38" i="8"/>
  <c r="O38" i="8"/>
  <c r="D39" i="8"/>
  <c r="L39" i="8"/>
  <c r="T39" i="8"/>
  <c r="M84" i="8" s="1"/>
  <c r="I40" i="8"/>
  <c r="Q40" i="8"/>
  <c r="F41" i="8"/>
  <c r="N41" i="8"/>
  <c r="C42" i="8"/>
  <c r="K42" i="8"/>
  <c r="S42" i="8"/>
  <c r="H43" i="8"/>
  <c r="P43" i="8"/>
  <c r="D2" i="8"/>
  <c r="L2" i="8"/>
  <c r="T2" i="8"/>
  <c r="I3" i="8"/>
  <c r="Q3" i="8"/>
  <c r="F4" i="8"/>
  <c r="N4" i="8"/>
  <c r="C5" i="8"/>
  <c r="K5" i="8"/>
  <c r="S5" i="8"/>
  <c r="H6" i="8"/>
  <c r="P6" i="8"/>
  <c r="E7" i="8"/>
  <c r="M7" i="8"/>
  <c r="B8" i="8"/>
  <c r="J8" i="8"/>
  <c r="R8" i="8"/>
  <c r="G9" i="8"/>
  <c r="O9" i="8"/>
  <c r="D10" i="8"/>
  <c r="L10" i="8"/>
  <c r="T10" i="8"/>
  <c r="M55" i="8" s="1"/>
  <c r="I11" i="8"/>
  <c r="Q11" i="8"/>
  <c r="F12" i="8"/>
  <c r="N12" i="8"/>
  <c r="C13" i="8"/>
  <c r="K13" i="8"/>
  <c r="S13" i="8"/>
  <c r="H14" i="8"/>
  <c r="P14" i="8"/>
  <c r="E15" i="8"/>
  <c r="M15" i="8"/>
  <c r="B16" i="8"/>
  <c r="J16" i="8"/>
  <c r="R16" i="8"/>
  <c r="G17" i="8"/>
  <c r="O17" i="8"/>
  <c r="D18" i="8"/>
  <c r="L18" i="8"/>
  <c r="T18" i="8"/>
  <c r="I19" i="8"/>
  <c r="Q19" i="8"/>
  <c r="F20" i="8"/>
  <c r="N20" i="8"/>
  <c r="C21" i="8"/>
  <c r="K21" i="8"/>
  <c r="S21" i="8"/>
  <c r="H22" i="8"/>
  <c r="F22" i="11"/>
  <c r="P22" i="8"/>
  <c r="E23" i="8"/>
  <c r="M23" i="8"/>
  <c r="B24" i="8"/>
  <c r="J24" i="8"/>
  <c r="R24" i="8"/>
  <c r="G25" i="8"/>
  <c r="O25" i="8"/>
  <c r="D26" i="8"/>
  <c r="L26" i="8"/>
  <c r="T26" i="8"/>
  <c r="M71" i="8" s="1"/>
  <c r="I27" i="8"/>
  <c r="Q27" i="8"/>
  <c r="F28" i="8"/>
  <c r="N28" i="8"/>
  <c r="C29" i="8"/>
  <c r="K29" i="8"/>
  <c r="S29" i="8"/>
  <c r="H30" i="8"/>
  <c r="P30" i="8"/>
  <c r="E31" i="8"/>
  <c r="M31" i="8"/>
  <c r="B32" i="8"/>
  <c r="J32" i="8"/>
  <c r="R32" i="8"/>
  <c r="G33" i="8"/>
  <c r="O33" i="8"/>
  <c r="D34" i="8"/>
  <c r="L34" i="8"/>
  <c r="T34" i="8"/>
  <c r="M79" i="8" s="1"/>
  <c r="I35" i="8"/>
  <c r="Q35" i="8"/>
  <c r="F36" i="8"/>
  <c r="N36" i="8"/>
  <c r="C37" i="8"/>
  <c r="K37" i="8"/>
  <c r="S37" i="8"/>
  <c r="H38" i="8"/>
  <c r="P38" i="8"/>
  <c r="E39" i="8"/>
  <c r="M39" i="8"/>
  <c r="B40" i="8"/>
  <c r="J40" i="8"/>
  <c r="R40" i="8"/>
  <c r="G41" i="8"/>
  <c r="O41" i="8"/>
  <c r="D42" i="8"/>
  <c r="L42" i="8"/>
  <c r="T42" i="8"/>
  <c r="M87" i="8" s="1"/>
  <c r="I43" i="8"/>
  <c r="Q43" i="8"/>
  <c r="G2" i="10"/>
  <c r="G2" i="6"/>
  <c r="D3" i="10"/>
  <c r="D3" i="6"/>
  <c r="L3" i="10"/>
  <c r="L3" i="6"/>
  <c r="I4" i="10"/>
  <c r="I4" i="6"/>
  <c r="F5" i="10"/>
  <c r="F5" i="6"/>
  <c r="C6" i="10"/>
  <c r="C6" i="6"/>
  <c r="K6" i="10"/>
  <c r="K6" i="6"/>
  <c r="H7" i="10"/>
  <c r="H7" i="6"/>
  <c r="E8" i="10"/>
  <c r="E8" i="6"/>
  <c r="B9" i="10"/>
  <c r="B9" i="6"/>
  <c r="J9" i="10"/>
  <c r="J9" i="6"/>
  <c r="G10" i="10"/>
  <c r="G10" i="6"/>
  <c r="D11" i="10"/>
  <c r="D11" i="6"/>
  <c r="L11" i="10"/>
  <c r="L11" i="6"/>
  <c r="I12" i="10"/>
  <c r="I12" i="6"/>
  <c r="F13" i="10"/>
  <c r="F13" i="6"/>
  <c r="C14" i="10"/>
  <c r="C14" i="6"/>
  <c r="K14" i="10"/>
  <c r="K14" i="6"/>
  <c r="H15" i="10"/>
  <c r="H15" i="6"/>
  <c r="E16" i="10"/>
  <c r="E16" i="6"/>
  <c r="B17" i="10"/>
  <c r="B17" i="6"/>
  <c r="J17" i="10"/>
  <c r="J17" i="6"/>
  <c r="G18" i="10"/>
  <c r="G18" i="6"/>
  <c r="D19" i="10"/>
  <c r="D19" i="6"/>
  <c r="L19" i="10"/>
  <c r="L19" i="6"/>
  <c r="I20" i="10"/>
  <c r="I20" i="6"/>
  <c r="F21" i="10"/>
  <c r="F21" i="6"/>
  <c r="C22" i="10"/>
  <c r="C22" i="6"/>
  <c r="K22" i="10"/>
  <c r="K22" i="6"/>
  <c r="F2" i="8"/>
  <c r="E5" i="8"/>
  <c r="O7" i="8"/>
  <c r="F10" i="8"/>
  <c r="D55" i="8" s="1"/>
  <c r="E10" i="11"/>
  <c r="M13" i="8"/>
  <c r="I17" i="8"/>
  <c r="M21" i="8"/>
  <c r="I25" i="8"/>
  <c r="L32" i="8"/>
  <c r="Q4" i="8"/>
  <c r="H7" i="8"/>
  <c r="F7" i="11"/>
  <c r="B9" i="8"/>
  <c r="C9" i="11"/>
  <c r="T11" i="8"/>
  <c r="M56" i="8" s="1"/>
  <c r="C14" i="8"/>
  <c r="B17" i="8"/>
  <c r="C17" i="11"/>
  <c r="T19" i="8"/>
  <c r="M64" i="8" s="1"/>
  <c r="K22" i="8"/>
  <c r="G26" i="8"/>
  <c r="Q28" i="8"/>
  <c r="P31" i="8"/>
  <c r="L35" i="8"/>
  <c r="H2" i="8"/>
  <c r="R4" i="8"/>
  <c r="L6" i="8"/>
  <c r="N8" i="8"/>
  <c r="J53" i="8" s="1"/>
  <c r="E11" i="8"/>
  <c r="R12" i="8"/>
  <c r="L14" i="8"/>
  <c r="F16" i="8"/>
  <c r="E16" i="11"/>
  <c r="H18" i="8"/>
  <c r="F18" i="11"/>
  <c r="Q23" i="8"/>
  <c r="E2" i="8"/>
  <c r="M2" i="8"/>
  <c r="B3" i="8"/>
  <c r="B48" i="8" s="1"/>
  <c r="C3" i="11"/>
  <c r="J3" i="8"/>
  <c r="I48" i="8" s="1"/>
  <c r="R3" i="8"/>
  <c r="L48" i="8" s="1"/>
  <c r="G4" i="8"/>
  <c r="O4" i="8"/>
  <c r="D5" i="8"/>
  <c r="D5" i="11"/>
  <c r="L5" i="8"/>
  <c r="T5" i="8"/>
  <c r="M50" i="8" s="1"/>
  <c r="I6" i="8"/>
  <c r="Q6" i="8"/>
  <c r="F7" i="8"/>
  <c r="D52" i="8" s="1"/>
  <c r="E7" i="11"/>
  <c r="N7" i="8"/>
  <c r="C8" i="8"/>
  <c r="K8" i="8"/>
  <c r="S8" i="8"/>
  <c r="H9" i="8"/>
  <c r="E54" i="8" s="1"/>
  <c r="F9" i="11"/>
  <c r="P9" i="8"/>
  <c r="K54" i="8" s="1"/>
  <c r="E10" i="8"/>
  <c r="M10" i="8"/>
  <c r="B11" i="8"/>
  <c r="C11" i="11"/>
  <c r="J11" i="8"/>
  <c r="I56" i="8" s="1"/>
  <c r="R11" i="8"/>
  <c r="L56" i="8" s="1"/>
  <c r="G12" i="8"/>
  <c r="O12" i="8"/>
  <c r="D13" i="8"/>
  <c r="D13" i="11"/>
  <c r="L13" i="8"/>
  <c r="T13" i="8"/>
  <c r="M58" i="8" s="1"/>
  <c r="I14" i="8"/>
  <c r="Q14" i="8"/>
  <c r="F15" i="8"/>
  <c r="D60" i="8" s="1"/>
  <c r="E15" i="11"/>
  <c r="N15" i="8"/>
  <c r="J60" i="8" s="1"/>
  <c r="C16" i="8"/>
  <c r="K16" i="8"/>
  <c r="S16" i="8"/>
  <c r="H17" i="8"/>
  <c r="F17" i="11"/>
  <c r="P17" i="8"/>
  <c r="K62" i="8" s="1"/>
  <c r="E18" i="8"/>
  <c r="M18" i="8"/>
  <c r="C19" i="11"/>
  <c r="B19" i="8"/>
  <c r="J19" i="8"/>
  <c r="I64" i="8" s="1"/>
  <c r="R19" i="8"/>
  <c r="L64" i="8" s="1"/>
  <c r="G20" i="8"/>
  <c r="O20" i="8"/>
  <c r="D21" i="8"/>
  <c r="C66" i="8" s="1"/>
  <c r="D21" i="11"/>
  <c r="L21" i="8"/>
  <c r="T21" i="8"/>
  <c r="M66" i="8" s="1"/>
  <c r="I22" i="8"/>
  <c r="Q22" i="8"/>
  <c r="E23" i="11"/>
  <c r="F23" i="8"/>
  <c r="D68" i="8" s="1"/>
  <c r="N23" i="8"/>
  <c r="J68" i="8" s="1"/>
  <c r="C24" i="8"/>
  <c r="K24" i="8"/>
  <c r="S24" i="8"/>
  <c r="H25" i="8"/>
  <c r="P25" i="8"/>
  <c r="K70" i="8" s="1"/>
  <c r="E26" i="8"/>
  <c r="M26" i="8"/>
  <c r="B27" i="8"/>
  <c r="B72" i="8" s="1"/>
  <c r="C27" i="11"/>
  <c r="J27" i="8"/>
  <c r="I72" i="8" s="1"/>
  <c r="R27" i="8"/>
  <c r="G28" i="8"/>
  <c r="O28" i="8"/>
  <c r="D29" i="11"/>
  <c r="D29" i="8"/>
  <c r="C74" i="8" s="1"/>
  <c r="L29" i="8"/>
  <c r="T29" i="8"/>
  <c r="M74" i="8" s="1"/>
  <c r="I30" i="8"/>
  <c r="Q30" i="8"/>
  <c r="F31" i="8"/>
  <c r="D76" i="8" s="1"/>
  <c r="E31" i="11"/>
  <c r="N31" i="8"/>
  <c r="J76" i="8" s="1"/>
  <c r="C32" i="8"/>
  <c r="K32" i="8"/>
  <c r="S32" i="8"/>
  <c r="F33" i="11"/>
  <c r="H33" i="8"/>
  <c r="E78" i="8" s="1"/>
  <c r="P33" i="8"/>
  <c r="K78" i="8" s="1"/>
  <c r="E34" i="8"/>
  <c r="M34" i="8"/>
  <c r="B35" i="8"/>
  <c r="B80" i="8" s="1"/>
  <c r="C35" i="11"/>
  <c r="J35" i="8"/>
  <c r="I80" i="8" s="1"/>
  <c r="R35" i="8"/>
  <c r="L80" i="8" s="1"/>
  <c r="G36" i="8"/>
  <c r="O36" i="8"/>
  <c r="D37" i="8"/>
  <c r="C82" i="8" s="1"/>
  <c r="D37" i="11"/>
  <c r="L37" i="8"/>
  <c r="T37" i="8"/>
  <c r="M82" i="8" s="1"/>
  <c r="I38" i="8"/>
  <c r="Q38" i="8"/>
  <c r="E39" i="11"/>
  <c r="F39" i="8"/>
  <c r="D84" i="8" s="1"/>
  <c r="N39" i="8"/>
  <c r="J84" i="8" s="1"/>
  <c r="C40" i="8"/>
  <c r="K40" i="8"/>
  <c r="S40" i="8"/>
  <c r="H41" i="8"/>
  <c r="E86" i="8" s="1"/>
  <c r="F41" i="11"/>
  <c r="P41" i="8"/>
  <c r="E42" i="8"/>
  <c r="M42" i="8"/>
  <c r="C43" i="11"/>
  <c r="B43" i="8"/>
  <c r="B88" i="8" s="1"/>
  <c r="J43" i="8"/>
  <c r="I88" i="8" s="1"/>
  <c r="R43" i="8"/>
  <c r="L88" i="8" s="1"/>
  <c r="H2" i="10"/>
  <c r="H2" i="6"/>
  <c r="E3" i="10"/>
  <c r="E3" i="6"/>
  <c r="B4" i="10"/>
  <c r="B4" i="6"/>
  <c r="J4" i="10"/>
  <c r="J4" i="6"/>
  <c r="G5" i="10"/>
  <c r="G5" i="6"/>
  <c r="D6" i="10"/>
  <c r="D6" i="6"/>
  <c r="L6" i="10"/>
  <c r="L6" i="6"/>
  <c r="I7" i="10"/>
  <c r="I7" i="6"/>
  <c r="F8" i="10"/>
  <c r="F8" i="6"/>
  <c r="C9" i="10"/>
  <c r="C9" i="6"/>
  <c r="K9" i="10"/>
  <c r="K9" i="6"/>
  <c r="H10" i="10"/>
  <c r="H10" i="6"/>
  <c r="E11" i="10"/>
  <c r="E11" i="6"/>
  <c r="B12" i="10"/>
  <c r="B12" i="6"/>
  <c r="J12" i="10"/>
  <c r="J12" i="6"/>
  <c r="G13" i="10"/>
  <c r="G13" i="6"/>
  <c r="D14" i="10"/>
  <c r="D14" i="6"/>
  <c r="L14" i="10"/>
  <c r="L14" i="6"/>
  <c r="I15" i="10"/>
  <c r="I15" i="6"/>
  <c r="F16" i="10"/>
  <c r="F16" i="6"/>
  <c r="C17" i="10"/>
  <c r="C17" i="6"/>
  <c r="K17" i="10"/>
  <c r="K17" i="6"/>
  <c r="H18" i="10"/>
  <c r="H18" i="6"/>
  <c r="E19" i="10"/>
  <c r="E19" i="6"/>
  <c r="B20" i="10"/>
  <c r="B20" i="6"/>
  <c r="J20" i="10"/>
  <c r="J20" i="6"/>
  <c r="G21" i="10"/>
  <c r="G21" i="6"/>
  <c r="D22" i="10"/>
  <c r="D22" i="6"/>
  <c r="L22" i="10"/>
  <c r="L22" i="6"/>
  <c r="I23" i="10"/>
  <c r="I23" i="6"/>
  <c r="F24" i="10"/>
  <c r="F24" i="6"/>
  <c r="C25" i="10"/>
  <c r="C25" i="6"/>
  <c r="K25" i="10"/>
  <c r="K25" i="6"/>
  <c r="H26" i="10"/>
  <c r="H26" i="6"/>
  <c r="E27" i="10"/>
  <c r="E27" i="6"/>
  <c r="B28" i="10"/>
  <c r="B28" i="6"/>
  <c r="J28" i="10"/>
  <c r="J28" i="6"/>
  <c r="G29" i="10"/>
  <c r="G29" i="6"/>
  <c r="D30" i="10"/>
  <c r="D30" i="6"/>
  <c r="L30" i="10"/>
  <c r="L30" i="6"/>
  <c r="I31" i="10"/>
  <c r="I31" i="6"/>
  <c r="F32" i="10"/>
  <c r="F32" i="6"/>
  <c r="C33" i="10"/>
  <c r="C33" i="6"/>
  <c r="K33" i="10"/>
  <c r="K33" i="6"/>
  <c r="H34" i="10"/>
  <c r="H34" i="6"/>
  <c r="E35" i="10"/>
  <c r="E35" i="6"/>
  <c r="B36" i="10"/>
  <c r="B36" i="6"/>
  <c r="J36" i="10"/>
  <c r="J36" i="6"/>
  <c r="G37" i="10"/>
  <c r="G37" i="6"/>
  <c r="D38" i="10"/>
  <c r="D38" i="6"/>
  <c r="B30" i="10"/>
  <c r="J30" i="10"/>
  <c r="J30" i="6"/>
  <c r="G31" i="10"/>
  <c r="G31" i="6"/>
  <c r="D32" i="10"/>
  <c r="D32" i="6"/>
  <c r="L32" i="10"/>
  <c r="L32" i="6"/>
  <c r="I33" i="10"/>
  <c r="I33" i="6"/>
  <c r="F34" i="10"/>
  <c r="F34" i="6"/>
  <c r="C35" i="10"/>
  <c r="C35" i="6"/>
  <c r="K35" i="10"/>
  <c r="K35" i="6"/>
  <c r="H36" i="10"/>
  <c r="H36" i="6"/>
  <c r="E37" i="10"/>
  <c r="E37" i="6"/>
  <c r="B38" i="10"/>
  <c r="B38" i="6"/>
  <c r="J38" i="10"/>
  <c r="J38" i="6"/>
  <c r="G39" i="10"/>
  <c r="G39" i="6"/>
  <c r="D40" i="10"/>
  <c r="D40" i="6"/>
  <c r="L40" i="10"/>
  <c r="L40" i="6"/>
  <c r="I41" i="10"/>
  <c r="I41" i="6"/>
  <c r="F42" i="10"/>
  <c r="F42" i="6"/>
  <c r="C43" i="10"/>
  <c r="C43" i="6"/>
  <c r="K43" i="10"/>
  <c r="K43" i="6"/>
  <c r="H19" i="6"/>
  <c r="H23" i="10"/>
  <c r="H23" i="6"/>
  <c r="E24" i="10"/>
  <c r="E24" i="6"/>
  <c r="B25" i="10"/>
  <c r="B25" i="6"/>
  <c r="J25" i="10"/>
  <c r="J25" i="6"/>
  <c r="G26" i="10"/>
  <c r="G26" i="6"/>
  <c r="D27" i="10"/>
  <c r="D27" i="6"/>
  <c r="L27" i="10"/>
  <c r="L27" i="6"/>
  <c r="I28" i="10"/>
  <c r="I28" i="6"/>
  <c r="F29" i="10"/>
  <c r="F29" i="6"/>
  <c r="C30" i="10"/>
  <c r="C30" i="6"/>
  <c r="K30" i="10"/>
  <c r="K30" i="6"/>
  <c r="H31" i="10"/>
  <c r="H31" i="6"/>
  <c r="E32" i="10"/>
  <c r="E32" i="6"/>
  <c r="B33" i="10"/>
  <c r="B33" i="6"/>
  <c r="J33" i="10"/>
  <c r="J33" i="6"/>
  <c r="G34" i="10"/>
  <c r="G34" i="6"/>
  <c r="D35" i="10"/>
  <c r="D35" i="6"/>
  <c r="L35" i="10"/>
  <c r="L35" i="6"/>
  <c r="I36" i="10"/>
  <c r="I36" i="6"/>
  <c r="F37" i="10"/>
  <c r="F37" i="6"/>
  <c r="C38" i="10"/>
  <c r="C38" i="6"/>
  <c r="K38" i="10"/>
  <c r="K38" i="6"/>
  <c r="H39" i="10"/>
  <c r="H39" i="6"/>
  <c r="E40" i="10"/>
  <c r="E40" i="6"/>
  <c r="B41" i="10"/>
  <c r="B41" i="6"/>
  <c r="J41" i="10"/>
  <c r="J41" i="6"/>
  <c r="G42" i="10"/>
  <c r="G42" i="6"/>
  <c r="D43" i="10"/>
  <c r="D43" i="6"/>
  <c r="L43" i="10"/>
  <c r="L43" i="6"/>
  <c r="L38" i="10"/>
  <c r="I39" i="10"/>
  <c r="I39" i="6"/>
  <c r="F40" i="10"/>
  <c r="F40" i="6"/>
  <c r="C41" i="10"/>
  <c r="C41" i="6"/>
  <c r="K41" i="10"/>
  <c r="K41" i="6"/>
  <c r="H42" i="10"/>
  <c r="E43" i="10"/>
  <c r="L38" i="6"/>
  <c r="F35" i="10"/>
  <c r="F35" i="6"/>
  <c r="C36" i="10"/>
  <c r="C36" i="6"/>
  <c r="K36" i="10"/>
  <c r="H37" i="10"/>
  <c r="H37" i="6"/>
  <c r="E38" i="10"/>
  <c r="E38" i="6"/>
  <c r="B39" i="10"/>
  <c r="B39" i="6"/>
  <c r="J39" i="10"/>
  <c r="J39" i="6"/>
  <c r="G40" i="10"/>
  <c r="D41" i="10"/>
  <c r="D41" i="6"/>
  <c r="L41" i="10"/>
  <c r="F50" i="10" s="1"/>
  <c r="L41" i="6"/>
  <c r="I42" i="10"/>
  <c r="F43" i="10"/>
  <c r="F43" i="6"/>
  <c r="G40" i="6"/>
  <c r="J34" i="10"/>
  <c r="G35" i="10"/>
  <c r="G35" i="6"/>
  <c r="D36" i="10"/>
  <c r="D36" i="6"/>
  <c r="L36" i="10"/>
  <c r="I37" i="6"/>
  <c r="C39" i="6"/>
  <c r="K39" i="6"/>
  <c r="E41" i="6"/>
  <c r="J42" i="6"/>
  <c r="E20" i="10"/>
  <c r="B21" i="10"/>
  <c r="B48" i="10" s="1"/>
  <c r="B21" i="6"/>
  <c r="J21" i="10"/>
  <c r="E48" i="10" s="1"/>
  <c r="J21" i="6"/>
  <c r="G22" i="10"/>
  <c r="G22" i="6"/>
  <c r="D23" i="10"/>
  <c r="D23" i="6"/>
  <c r="L23" i="10"/>
  <c r="L23" i="6"/>
  <c r="I24" i="10"/>
  <c r="I24" i="6"/>
  <c r="F25" i="10"/>
  <c r="C26" i="10"/>
  <c r="K26" i="10"/>
  <c r="K26" i="6"/>
  <c r="H27" i="10"/>
  <c r="H27" i="6"/>
  <c r="E28" i="10"/>
  <c r="E28" i="6"/>
  <c r="B29" i="10"/>
  <c r="B29" i="6"/>
  <c r="J29" i="10"/>
  <c r="J29" i="6"/>
  <c r="G30" i="10"/>
  <c r="G30" i="6"/>
  <c r="D31" i="10"/>
  <c r="D31" i="6"/>
  <c r="L31" i="10"/>
  <c r="L31" i="6"/>
  <c r="I32" i="10"/>
  <c r="I32" i="6"/>
  <c r="F33" i="10"/>
  <c r="F33" i="6"/>
  <c r="C34" i="10"/>
  <c r="C34" i="6"/>
  <c r="K34" i="10"/>
  <c r="K34" i="6"/>
  <c r="H35" i="10"/>
  <c r="H35" i="6"/>
  <c r="E36" i="10"/>
  <c r="E36" i="6"/>
  <c r="B37" i="10"/>
  <c r="B37" i="6"/>
  <c r="J37" i="10"/>
  <c r="J37" i="6"/>
  <c r="G38" i="10"/>
  <c r="G38" i="6"/>
  <c r="D39" i="10"/>
  <c r="D39" i="6"/>
  <c r="L39" i="10"/>
  <c r="L39" i="6"/>
  <c r="I40" i="10"/>
  <c r="I40" i="6"/>
  <c r="F41" i="10"/>
  <c r="F41" i="6"/>
  <c r="C42" i="10"/>
  <c r="C42" i="6"/>
  <c r="K42" i="10"/>
  <c r="K42" i="6"/>
  <c r="H43" i="10"/>
  <c r="H43" i="6"/>
  <c r="I34" i="6"/>
  <c r="H42" i="6"/>
  <c r="L26" i="10"/>
  <c r="I27" i="10"/>
  <c r="I27" i="6"/>
  <c r="F28" i="10"/>
  <c r="F28" i="6"/>
  <c r="C29" i="10"/>
  <c r="C29" i="6"/>
  <c r="K29" i="10"/>
  <c r="K29" i="6"/>
  <c r="H30" i="10"/>
  <c r="H30" i="6"/>
  <c r="E31" i="10"/>
  <c r="E31" i="6"/>
  <c r="B32" i="10"/>
  <c r="B32" i="6"/>
  <c r="J32" i="10"/>
  <c r="J32" i="6"/>
  <c r="G33" i="10"/>
  <c r="G33" i="6"/>
  <c r="D34" i="10"/>
  <c r="D34" i="6"/>
  <c r="L34" i="10"/>
  <c r="L34" i="6"/>
  <c r="I35" i="10"/>
  <c r="I35" i="6"/>
  <c r="F36" i="10"/>
  <c r="F36" i="6"/>
  <c r="C37" i="10"/>
  <c r="C37" i="6"/>
  <c r="K37" i="10"/>
  <c r="K37" i="6"/>
  <c r="H38" i="10"/>
  <c r="H38" i="6"/>
  <c r="E39" i="10"/>
  <c r="E39" i="6"/>
  <c r="B40" i="10"/>
  <c r="B40" i="6"/>
  <c r="J40" i="10"/>
  <c r="J40" i="6"/>
  <c r="G41" i="10"/>
  <c r="G41" i="6"/>
  <c r="D42" i="10"/>
  <c r="D42" i="6"/>
  <c r="L42" i="10"/>
  <c r="L42" i="6"/>
  <c r="I43" i="10"/>
  <c r="I43" i="6"/>
  <c r="F25" i="6"/>
  <c r="J34" i="6"/>
  <c r="I42" i="6"/>
  <c r="E2" i="10"/>
  <c r="E2" i="6"/>
  <c r="B3" i="10"/>
  <c r="B3" i="6"/>
  <c r="J3" i="10"/>
  <c r="G4" i="10"/>
  <c r="D5" i="10"/>
  <c r="D5" i="6"/>
  <c r="L5" i="10"/>
  <c r="F47" i="10" s="1"/>
  <c r="L5" i="6"/>
  <c r="I6" i="10"/>
  <c r="I6" i="6"/>
  <c r="F7" i="10"/>
  <c r="F7" i="6"/>
  <c r="C8" i="10"/>
  <c r="C8" i="6"/>
  <c r="K8" i="10"/>
  <c r="K8" i="6"/>
  <c r="H9" i="10"/>
  <c r="E10" i="10"/>
  <c r="B11" i="10"/>
  <c r="B11" i="6"/>
  <c r="J11" i="10"/>
  <c r="J11" i="6"/>
  <c r="G12" i="10"/>
  <c r="G12" i="6"/>
  <c r="D13" i="10"/>
  <c r="D13" i="6"/>
  <c r="L13" i="10"/>
  <c r="L13" i="6"/>
  <c r="I14" i="10"/>
  <c r="I14" i="6"/>
  <c r="F15" i="10"/>
  <c r="C16" i="10"/>
  <c r="K16" i="10"/>
  <c r="K16" i="6"/>
  <c r="H17" i="10"/>
  <c r="H17" i="6"/>
  <c r="E18" i="10"/>
  <c r="E18" i="6"/>
  <c r="B19" i="10"/>
  <c r="B19" i="6"/>
  <c r="J19" i="10"/>
  <c r="J19" i="6"/>
  <c r="G20" i="10"/>
  <c r="G20" i="6"/>
  <c r="D21" i="10"/>
  <c r="L21" i="10"/>
  <c r="F48" i="10" s="1"/>
  <c r="I22" i="10"/>
  <c r="I22" i="6"/>
  <c r="F23" i="10"/>
  <c r="F23" i="6"/>
  <c r="C24" i="10"/>
  <c r="C24" i="6"/>
  <c r="K24" i="10"/>
  <c r="K24" i="6"/>
  <c r="H25" i="10"/>
  <c r="H25" i="6"/>
  <c r="E26" i="10"/>
  <c r="E26" i="6"/>
  <c r="B27" i="10"/>
  <c r="J27" i="10"/>
  <c r="G28" i="10"/>
  <c r="G28" i="6"/>
  <c r="D29" i="10"/>
  <c r="D29" i="6"/>
  <c r="L29" i="10"/>
  <c r="L29" i="6"/>
  <c r="I30" i="10"/>
  <c r="I30" i="6"/>
  <c r="F31" i="10"/>
  <c r="C32" i="10"/>
  <c r="C32" i="6"/>
  <c r="K32" i="10"/>
  <c r="K32" i="6"/>
  <c r="H33" i="10"/>
  <c r="H33" i="6"/>
  <c r="E34" i="10"/>
  <c r="E34" i="6"/>
  <c r="B35" i="10"/>
  <c r="B35" i="6"/>
  <c r="J35" i="10"/>
  <c r="J35" i="6"/>
  <c r="G36" i="10"/>
  <c r="G36" i="6"/>
  <c r="D37" i="10"/>
  <c r="D37" i="6"/>
  <c r="L37" i="10"/>
  <c r="L37" i="6"/>
  <c r="I38" i="10"/>
  <c r="I38" i="6"/>
  <c r="F39" i="10"/>
  <c r="F39" i="6"/>
  <c r="C40" i="10"/>
  <c r="C40" i="6"/>
  <c r="K40" i="10"/>
  <c r="K40" i="6"/>
  <c r="H41" i="10"/>
  <c r="H41" i="6"/>
  <c r="E42" i="10"/>
  <c r="E42" i="6"/>
  <c r="B43" i="10"/>
  <c r="B43" i="6"/>
  <c r="J43" i="10"/>
  <c r="J43" i="6"/>
  <c r="C16" i="6"/>
  <c r="C26" i="6"/>
  <c r="B30" i="6"/>
  <c r="L36" i="6"/>
  <c r="E43" i="6"/>
  <c r="I37" i="10"/>
  <c r="F38" i="10"/>
  <c r="C39" i="10"/>
  <c r="K39" i="10"/>
  <c r="H40" i="10"/>
  <c r="E41" i="10"/>
  <c r="B42" i="10"/>
  <c r="J42" i="10"/>
  <c r="G43" i="10"/>
  <c r="G43" i="6"/>
  <c r="B42" i="6"/>
  <c r="L81" i="8" l="1"/>
  <c r="F73" i="7"/>
  <c r="B62" i="8"/>
  <c r="I82" i="8"/>
  <c r="J62" i="8"/>
  <c r="B50" i="8"/>
  <c r="I57" i="8"/>
  <c r="B83" i="8"/>
  <c r="B39" i="12"/>
  <c r="D41" i="12"/>
  <c r="K76" i="8"/>
  <c r="L66" i="8"/>
  <c r="J85" i="8"/>
  <c r="L65" i="8"/>
  <c r="L51" i="8"/>
  <c r="N14" i="12"/>
  <c r="F79" i="7"/>
  <c r="F77" i="7"/>
  <c r="F48" i="7"/>
  <c r="F91" i="7" s="1"/>
  <c r="B44" i="11"/>
  <c r="L8" i="12"/>
  <c r="N38" i="12"/>
  <c r="N16" i="12"/>
  <c r="F61" i="7"/>
  <c r="C83" i="8"/>
  <c r="N15" i="12"/>
  <c r="F74" i="7"/>
  <c r="N40" i="12"/>
  <c r="E100" i="7"/>
  <c r="F70" i="7"/>
  <c r="F54" i="7"/>
  <c r="B54" i="8"/>
  <c r="I73" i="8"/>
  <c r="B73" i="8"/>
  <c r="F57" i="7"/>
  <c r="F80" i="7"/>
  <c r="F64" i="7"/>
  <c r="F66" i="7"/>
  <c r="J86" i="8"/>
  <c r="B49" i="8"/>
  <c r="C40" i="12"/>
  <c r="K40" i="12" s="1"/>
  <c r="E63" i="8"/>
  <c r="L49" i="8"/>
  <c r="K56" i="8"/>
  <c r="J79" i="8"/>
  <c r="K79" i="8"/>
  <c r="J69" i="8"/>
  <c r="B78" i="8"/>
  <c r="K60" i="8"/>
  <c r="J59" i="8"/>
  <c r="E79" i="8"/>
  <c r="J20" i="12"/>
  <c r="D94" i="7"/>
  <c r="D93" i="7"/>
  <c r="D92" i="7"/>
  <c r="B99" i="7"/>
  <c r="C58" i="8"/>
  <c r="K87" i="8"/>
  <c r="B81" i="8"/>
  <c r="L52" i="8"/>
  <c r="J77" i="8"/>
  <c r="C88" i="8"/>
  <c r="L77" i="8"/>
  <c r="K67" i="8"/>
  <c r="I61" i="8"/>
  <c r="I50" i="8"/>
  <c r="C64" i="8"/>
  <c r="K53" i="8"/>
  <c r="L60" i="8"/>
  <c r="L84" i="8"/>
  <c r="C78" i="8"/>
  <c r="K74" i="8"/>
  <c r="B68" i="8"/>
  <c r="J64" i="8"/>
  <c r="I65" i="8"/>
  <c r="B33" i="12"/>
  <c r="G33" i="12" s="1"/>
  <c r="B91" i="7"/>
  <c r="B92" i="7"/>
  <c r="K52" i="8"/>
  <c r="F85" i="7"/>
  <c r="F87" i="7"/>
  <c r="J74" i="8"/>
  <c r="C94" i="7"/>
  <c r="F68" i="7"/>
  <c r="E92" i="7"/>
  <c r="F78" i="7"/>
  <c r="L69" i="8"/>
  <c r="C67" i="8"/>
  <c r="K55" i="8"/>
  <c r="C69" i="8"/>
  <c r="F50" i="7"/>
  <c r="C93" i="7"/>
  <c r="E93" i="7"/>
  <c r="F67" i="7"/>
  <c r="B53" i="8"/>
  <c r="K73" i="8"/>
  <c r="B70" i="8"/>
  <c r="F58" i="7"/>
  <c r="F62" i="7"/>
  <c r="F89" i="7"/>
  <c r="J52" i="8"/>
  <c r="C50" i="8"/>
  <c r="C84" i="8"/>
  <c r="K80" i="8"/>
  <c r="B74" i="8"/>
  <c r="L87" i="8"/>
  <c r="C81" i="8"/>
  <c r="K77" i="8"/>
  <c r="J67" i="8"/>
  <c r="L68" i="8"/>
  <c r="C62" i="8"/>
  <c r="I52" i="8"/>
  <c r="F88" i="7"/>
  <c r="F56" i="7"/>
  <c r="F60" i="7"/>
  <c r="F81" i="7"/>
  <c r="I85" i="8"/>
  <c r="J65" i="8"/>
  <c r="L58" i="8"/>
  <c r="C52" i="8"/>
  <c r="B71" i="8"/>
  <c r="L47" i="8"/>
  <c r="K92" i="8"/>
  <c r="K63" i="8"/>
  <c r="B57" i="8"/>
  <c r="L62" i="8"/>
  <c r="D100" i="7"/>
  <c r="F84" i="7"/>
  <c r="B94" i="7"/>
  <c r="F83" i="7"/>
  <c r="B85" i="8"/>
  <c r="J81" i="8"/>
  <c r="L61" i="8"/>
  <c r="C55" i="8"/>
  <c r="K51" i="8"/>
  <c r="I58" i="8"/>
  <c r="K64" i="8"/>
  <c r="B58" i="8"/>
  <c r="B67" i="8"/>
  <c r="I87" i="8"/>
  <c r="L63" i="8"/>
  <c r="I91" i="8"/>
  <c r="I47" i="8"/>
  <c r="B59" i="8"/>
  <c r="J88" i="8"/>
  <c r="I68" i="8"/>
  <c r="B52" i="8"/>
  <c r="K84" i="8"/>
  <c r="I67" i="8"/>
  <c r="F82" i="7"/>
  <c r="C71" i="8"/>
  <c r="M47" i="8"/>
  <c r="M91" i="8"/>
  <c r="M83" i="8"/>
  <c r="M94" i="8"/>
  <c r="I83" i="8"/>
  <c r="I94" i="8"/>
  <c r="B87" i="8"/>
  <c r="J94" i="8"/>
  <c r="J83" i="8"/>
  <c r="I92" i="8"/>
  <c r="I63" i="8"/>
  <c r="C57" i="8"/>
  <c r="J56" i="8"/>
  <c r="K68" i="8"/>
  <c r="L83" i="8"/>
  <c r="J55" i="8"/>
  <c r="L78" i="8"/>
  <c r="L67" i="8"/>
  <c r="J92" i="8"/>
  <c r="J63" i="8"/>
  <c r="F52" i="7"/>
  <c r="I77" i="8"/>
  <c r="B61" i="8"/>
  <c r="J57" i="8"/>
  <c r="L82" i="8"/>
  <c r="C76" i="8"/>
  <c r="K72" i="8"/>
  <c r="L50" i="8"/>
  <c r="L79" i="8"/>
  <c r="C73" i="8"/>
  <c r="K69" i="8"/>
  <c r="B63" i="8"/>
  <c r="K50" i="8"/>
  <c r="K47" i="8"/>
  <c r="K91" i="8"/>
  <c r="I84" i="8"/>
  <c r="I60" i="8"/>
  <c r="C75" i="8"/>
  <c r="C51" i="8"/>
  <c r="K81" i="8"/>
  <c r="C61" i="8"/>
  <c r="C85" i="8"/>
  <c r="N33" i="12"/>
  <c r="B93" i="7"/>
  <c r="C87" i="8"/>
  <c r="K83" i="8"/>
  <c r="K94" i="8"/>
  <c r="B77" i="8"/>
  <c r="J73" i="8"/>
  <c r="M63" i="8"/>
  <c r="M92" i="8"/>
  <c r="L53" i="8"/>
  <c r="C47" i="8"/>
  <c r="C68" i="8"/>
  <c r="F68" i="8" s="1"/>
  <c r="K48" i="8"/>
  <c r="I79" i="8"/>
  <c r="B84" i="8"/>
  <c r="J80" i="8"/>
  <c r="B60" i="8"/>
  <c r="L73" i="8"/>
  <c r="I49" i="8"/>
  <c r="K57" i="8"/>
  <c r="I62" i="8"/>
  <c r="L86" i="8"/>
  <c r="N39" i="12"/>
  <c r="F86" i="7"/>
  <c r="F75" i="7"/>
  <c r="I53" i="8"/>
  <c r="K88" i="8"/>
  <c r="B82" i="8"/>
  <c r="J78" i="8"/>
  <c r="J54" i="8"/>
  <c r="L54" i="8"/>
  <c r="K85" i="8"/>
  <c r="B79" i="8"/>
  <c r="J93" i="8"/>
  <c r="J75" i="8"/>
  <c r="L55" i="8"/>
  <c r="C49" i="8"/>
  <c r="J48" i="8"/>
  <c r="I54" i="8"/>
  <c r="L76" i="8"/>
  <c r="C70" i="8"/>
  <c r="K66" i="8"/>
  <c r="I75" i="8"/>
  <c r="I93" i="8"/>
  <c r="I86" i="8"/>
  <c r="C53" i="8"/>
  <c r="N37" i="12"/>
  <c r="E94" i="7"/>
  <c r="F59" i="7"/>
  <c r="I69" i="8"/>
  <c r="C63" i="8"/>
  <c r="K59" i="8"/>
  <c r="J49" i="8"/>
  <c r="L74" i="8"/>
  <c r="M93" i="8"/>
  <c r="M75" i="8"/>
  <c r="L75" i="8"/>
  <c r="L71" i="8"/>
  <c r="C65" i="8"/>
  <c r="K61" i="8"/>
  <c r="I55" i="8"/>
  <c r="I76" i="8"/>
  <c r="C54" i="8"/>
  <c r="I51" i="8"/>
  <c r="C56" i="8"/>
  <c r="B86" i="8"/>
  <c r="J82" i="8"/>
  <c r="C77" i="8"/>
  <c r="F76" i="7"/>
  <c r="F65" i="7"/>
  <c r="F71" i="7"/>
  <c r="F52" i="10"/>
  <c r="K86" i="8"/>
  <c r="L72" i="8"/>
  <c r="B64" i="8"/>
  <c r="B56" i="8"/>
  <c r="L57" i="8"/>
  <c r="L85" i="8"/>
  <c r="C79" i="8"/>
  <c r="K93" i="8"/>
  <c r="K75" i="8"/>
  <c r="B69" i="8"/>
  <c r="I74" i="8"/>
  <c r="J70" i="8"/>
  <c r="B66" i="8"/>
  <c r="C60" i="8"/>
  <c r="L70" i="8"/>
  <c r="I66" i="8"/>
  <c r="J50" i="8"/>
  <c r="I71" i="8"/>
  <c r="B55" i="8"/>
  <c r="J51" i="8"/>
  <c r="B65" i="8"/>
  <c r="I70" i="8"/>
  <c r="C86" i="8"/>
  <c r="C94" i="8" s="1"/>
  <c r="K82" i="8"/>
  <c r="B76" i="8"/>
  <c r="J72" i="8"/>
  <c r="K58" i="8"/>
  <c r="C59" i="8"/>
  <c r="C72" i="8"/>
  <c r="C48" i="8"/>
  <c r="J71" i="8"/>
  <c r="J47" i="8"/>
  <c r="J91" i="8"/>
  <c r="K65" i="8"/>
  <c r="C80" i="8"/>
  <c r="J66" i="8"/>
  <c r="K49" i="8"/>
  <c r="N30" i="12"/>
  <c r="N32" i="12"/>
  <c r="F72" i="7"/>
  <c r="F55" i="7"/>
  <c r="J22" i="12"/>
  <c r="L41" i="12"/>
  <c r="K25" i="12"/>
  <c r="C49" i="10"/>
  <c r="B50" i="10"/>
  <c r="B52" i="10" s="1"/>
  <c r="J12" i="12"/>
  <c r="K24" i="12"/>
  <c r="M3" i="6"/>
  <c r="D50" i="10"/>
  <c r="E80" i="8"/>
  <c r="D87" i="8"/>
  <c r="L25" i="12"/>
  <c r="L16" i="12"/>
  <c r="K26" i="12"/>
  <c r="K41" i="12"/>
  <c r="J35" i="12"/>
  <c r="E87" i="8"/>
  <c r="K16" i="12"/>
  <c r="G43" i="12"/>
  <c r="E50" i="10"/>
  <c r="E52" i="10" s="1"/>
  <c r="K5" i="12"/>
  <c r="G25" i="12"/>
  <c r="M43" i="12"/>
  <c r="M29" i="12"/>
  <c r="L26" i="12"/>
  <c r="L35" i="12"/>
  <c r="E47" i="10"/>
  <c r="M24" i="12"/>
  <c r="D49" i="10"/>
  <c r="D85" i="8"/>
  <c r="E65" i="8"/>
  <c r="J21" i="12"/>
  <c r="J28" i="12"/>
  <c r="M39" i="12"/>
  <c r="K17" i="12"/>
  <c r="M28" i="12"/>
  <c r="J37" i="12"/>
  <c r="L13" i="12"/>
  <c r="K32" i="12"/>
  <c r="C50" i="10"/>
  <c r="E70" i="8"/>
  <c r="E88" i="8"/>
  <c r="D78" i="8"/>
  <c r="E48" i="8"/>
  <c r="E66" i="8"/>
  <c r="D48" i="8"/>
  <c r="E71" i="8"/>
  <c r="L37" i="12"/>
  <c r="K39" i="12"/>
  <c r="M10" i="12"/>
  <c r="C47" i="10"/>
  <c r="B47" i="10"/>
  <c r="D47" i="10"/>
  <c r="M37" i="12"/>
  <c r="L24" i="12"/>
  <c r="E49" i="10"/>
  <c r="D70" i="8"/>
  <c r="E68" i="8"/>
  <c r="L36" i="12"/>
  <c r="M21" i="12"/>
  <c r="K11" i="12"/>
  <c r="K19" i="12"/>
  <c r="M20" i="12"/>
  <c r="M38" i="12"/>
  <c r="G7" i="12"/>
  <c r="B49" i="10"/>
  <c r="M19" i="12"/>
  <c r="L42" i="12"/>
  <c r="M6" i="12"/>
  <c r="C48" i="10"/>
  <c r="D63" i="8"/>
  <c r="D48" i="10"/>
  <c r="M23" i="12"/>
  <c r="L30" i="12"/>
  <c r="K31" i="12"/>
  <c r="G41" i="12"/>
  <c r="G9" i="12"/>
  <c r="M17" i="6"/>
  <c r="N14" i="6"/>
  <c r="M30" i="6"/>
  <c r="L20" i="12"/>
  <c r="M14" i="12"/>
  <c r="M33" i="12"/>
  <c r="J10" i="12"/>
  <c r="K14" i="12"/>
  <c r="G27" i="12"/>
  <c r="L9" i="12"/>
  <c r="K34" i="12"/>
  <c r="L11" i="12"/>
  <c r="L15" i="12"/>
  <c r="M9" i="12"/>
  <c r="M35" i="12"/>
  <c r="L22" i="12"/>
  <c r="M8" i="12"/>
  <c r="G12" i="12"/>
  <c r="L27" i="12"/>
  <c r="M36" i="12"/>
  <c r="K6" i="12"/>
  <c r="K7" i="12"/>
  <c r="G19" i="12"/>
  <c r="L43" i="12"/>
  <c r="L6" i="12"/>
  <c r="M26" i="12"/>
  <c r="K38" i="12"/>
  <c r="K35" i="12"/>
  <c r="G34" i="12"/>
  <c r="K12" i="12"/>
  <c r="J5" i="12"/>
  <c r="J13" i="12"/>
  <c r="J15" i="12"/>
  <c r="J23" i="12"/>
  <c r="D51" i="8"/>
  <c r="E52" i="8"/>
  <c r="E60" i="8"/>
  <c r="E81" i="8"/>
  <c r="E47" i="8"/>
  <c r="E62" i="8"/>
  <c r="D61" i="8"/>
  <c r="D47" i="8"/>
  <c r="E83" i="8"/>
  <c r="D77" i="8"/>
  <c r="D74" i="8"/>
  <c r="D79" i="8"/>
  <c r="D56" i="8"/>
  <c r="E76" i="8"/>
  <c r="D80" i="8"/>
  <c r="F80" i="8" s="1"/>
  <c r="D82" i="8"/>
  <c r="D73" i="8"/>
  <c r="E57" i="8"/>
  <c r="M40" i="12"/>
  <c r="K23" i="12"/>
  <c r="G28" i="12"/>
  <c r="J31" i="12"/>
  <c r="M18" i="12"/>
  <c r="L5" i="12"/>
  <c r="M31" i="12"/>
  <c r="M15" i="12"/>
  <c r="K30" i="12"/>
  <c r="G14" i="12"/>
  <c r="J17" i="12"/>
  <c r="E85" i="8"/>
  <c r="D75" i="8"/>
  <c r="E49" i="8"/>
  <c r="J27" i="12"/>
  <c r="G24" i="12"/>
  <c r="K21" i="12"/>
  <c r="J8" i="12"/>
  <c r="G5" i="12"/>
  <c r="G10" i="12"/>
  <c r="J34" i="12"/>
  <c r="G31" i="12"/>
  <c r="L29" i="12"/>
  <c r="G38" i="12"/>
  <c r="J41" i="12"/>
  <c r="M25" i="6"/>
  <c r="E59" i="8"/>
  <c r="D49" i="8"/>
  <c r="D54" i="8"/>
  <c r="E73" i="8"/>
  <c r="E61" i="8"/>
  <c r="J6" i="12"/>
  <c r="G3" i="12"/>
  <c r="G40" i="12"/>
  <c r="J43" i="12"/>
  <c r="J32" i="12"/>
  <c r="G29" i="12"/>
  <c r="L32" i="12"/>
  <c r="K28" i="12"/>
  <c r="L39" i="12"/>
  <c r="E75" i="8"/>
  <c r="E82" i="8"/>
  <c r="D72" i="8"/>
  <c r="J11" i="12"/>
  <c r="G8" i="12"/>
  <c r="J18" i="12"/>
  <c r="G15" i="12"/>
  <c r="M42" i="12"/>
  <c r="G22" i="12"/>
  <c r="J25" i="12"/>
  <c r="M12" i="12"/>
  <c r="M27" i="6"/>
  <c r="D65" i="8"/>
  <c r="E77" i="8"/>
  <c r="D67" i="8"/>
  <c r="E55" i="8"/>
  <c r="D66" i="8"/>
  <c r="D71" i="8"/>
  <c r="K43" i="12"/>
  <c r="J30" i="12"/>
  <c r="M17" i="12"/>
  <c r="M22" i="12"/>
  <c r="K29" i="12"/>
  <c r="J16" i="12"/>
  <c r="G13" i="12"/>
  <c r="K10" i="12"/>
  <c r="G18" i="12"/>
  <c r="G39" i="12"/>
  <c r="J42" i="12"/>
  <c r="G36" i="12"/>
  <c r="J39" i="12"/>
  <c r="L10" i="12"/>
  <c r="L23" i="12"/>
  <c r="G6" i="12"/>
  <c r="J9" i="12"/>
  <c r="D81" i="8"/>
  <c r="E51" i="8"/>
  <c r="E64" i="8"/>
  <c r="D88" i="8"/>
  <c r="D53" i="8"/>
  <c r="E84" i="8"/>
  <c r="M41" i="12"/>
  <c r="L28" i="12"/>
  <c r="G32" i="12"/>
  <c r="K8" i="12"/>
  <c r="J40" i="12"/>
  <c r="G37" i="12"/>
  <c r="M27" i="12"/>
  <c r="L14" i="12"/>
  <c r="G42" i="12"/>
  <c r="M32" i="12"/>
  <c r="L19" i="12"/>
  <c r="L40" i="12"/>
  <c r="K15" i="12"/>
  <c r="G20" i="12"/>
  <c r="J36" i="12"/>
  <c r="G17" i="12"/>
  <c r="K9" i="12"/>
  <c r="K22" i="12"/>
  <c r="L7" i="12"/>
  <c r="D86" i="8"/>
  <c r="E56" i="8"/>
  <c r="D83" i="8"/>
  <c r="E53" i="8"/>
  <c r="E58" i="8"/>
  <c r="E74" i="8"/>
  <c r="D64" i="8"/>
  <c r="E50" i="8"/>
  <c r="G35" i="12"/>
  <c r="K27" i="12"/>
  <c r="J14" i="12"/>
  <c r="G11" i="12"/>
  <c r="L33" i="12"/>
  <c r="G16" i="12"/>
  <c r="J19" i="12"/>
  <c r="L38" i="12"/>
  <c r="K13" i="12"/>
  <c r="J29" i="12"/>
  <c r="K18" i="12"/>
  <c r="G23" i="12"/>
  <c r="J26" i="12"/>
  <c r="M13" i="12"/>
  <c r="K36" i="12"/>
  <c r="L21" i="12"/>
  <c r="L34" i="12"/>
  <c r="M7" i="12"/>
  <c r="G30" i="12"/>
  <c r="J33" i="12"/>
  <c r="E67" i="8"/>
  <c r="D57" i="8"/>
  <c r="E72" i="8"/>
  <c r="D62" i="8"/>
  <c r="E69" i="8"/>
  <c r="D59" i="8"/>
  <c r="D69" i="8"/>
  <c r="D58" i="8"/>
  <c r="J38" i="12"/>
  <c r="M25" i="12"/>
  <c r="L12" i="12"/>
  <c r="M30" i="12"/>
  <c r="L17" i="12"/>
  <c r="G2" i="12"/>
  <c r="K37" i="12"/>
  <c r="J24" i="12"/>
  <c r="G21" i="12"/>
  <c r="M11" i="12"/>
  <c r="G26" i="12"/>
  <c r="M16" i="12"/>
  <c r="M34" i="12"/>
  <c r="K20" i="12"/>
  <c r="J7" i="12"/>
  <c r="G4" i="12"/>
  <c r="K33" i="12"/>
  <c r="L18" i="12"/>
  <c r="L31" i="12"/>
  <c r="M5" i="12"/>
  <c r="M20" i="6"/>
  <c r="N17" i="6"/>
  <c r="B9" i="11"/>
  <c r="N39" i="6"/>
  <c r="M42" i="6"/>
  <c r="M37" i="6"/>
  <c r="M21" i="6"/>
  <c r="M41" i="6"/>
  <c r="M11" i="6"/>
  <c r="M12" i="6"/>
  <c r="N9" i="6"/>
  <c r="M9" i="6"/>
  <c r="M6" i="6"/>
  <c r="M32" i="6"/>
  <c r="N29" i="6"/>
  <c r="M38" i="6"/>
  <c r="N35" i="6"/>
  <c r="N5" i="6"/>
  <c r="M18" i="6"/>
  <c r="N15" i="6"/>
  <c r="M31" i="6"/>
  <c r="N28" i="6"/>
  <c r="D23" i="11"/>
  <c r="F3" i="11"/>
  <c r="M14" i="6"/>
  <c r="N11" i="6"/>
  <c r="C22" i="11"/>
  <c r="M8" i="6"/>
  <c r="M5" i="6"/>
  <c r="N26" i="6"/>
  <c r="M40" i="6"/>
  <c r="N37" i="6"/>
  <c r="N43" i="6"/>
  <c r="N34" i="6"/>
  <c r="M33" i="6"/>
  <c r="M22" i="6"/>
  <c r="N19" i="6"/>
  <c r="M16" i="6"/>
  <c r="E3" i="11"/>
  <c r="F26" i="11"/>
  <c r="D27" i="11"/>
  <c r="M13" i="6"/>
  <c r="N10" i="6"/>
  <c r="M26" i="6"/>
  <c r="N23" i="6"/>
  <c r="M7" i="6"/>
  <c r="N4" i="6"/>
  <c r="N22" i="6"/>
  <c r="N13" i="6"/>
  <c r="E35" i="11"/>
  <c r="D25" i="11"/>
  <c r="M35" i="6"/>
  <c r="N32" i="6"/>
  <c r="N8" i="6"/>
  <c r="N38" i="6"/>
  <c r="M36" i="6"/>
  <c r="M4" i="6"/>
  <c r="M24" i="6"/>
  <c r="N21" i="6"/>
  <c r="E43" i="11"/>
  <c r="D33" i="11"/>
  <c r="C23" i="11"/>
  <c r="F21" i="11"/>
  <c r="C12" i="11"/>
  <c r="N18" i="6"/>
  <c r="M34" i="6"/>
  <c r="N31" i="6"/>
  <c r="M15" i="6"/>
  <c r="N12" i="6"/>
  <c r="M19" i="6"/>
  <c r="N30" i="6"/>
  <c r="M28" i="6"/>
  <c r="N25" i="6"/>
  <c r="N33" i="6"/>
  <c r="N27" i="6"/>
  <c r="M43" i="6"/>
  <c r="N40" i="6"/>
  <c r="M39" i="6"/>
  <c r="N41" i="6"/>
  <c r="M29" i="6"/>
  <c r="N16" i="6"/>
  <c r="N42" i="6"/>
  <c r="N36" i="6"/>
  <c r="N24" i="6"/>
  <c r="E2" i="11"/>
  <c r="N6" i="6"/>
  <c r="N3" i="6"/>
  <c r="E11" i="11"/>
  <c r="D41" i="11"/>
  <c r="C31" i="11"/>
  <c r="F29" i="11"/>
  <c r="E19" i="11"/>
  <c r="B19" i="11" s="1"/>
  <c r="E21" i="11"/>
  <c r="M10" i="6"/>
  <c r="N7" i="6"/>
  <c r="M23" i="6"/>
  <c r="N20" i="6"/>
  <c r="N2" i="6"/>
  <c r="M2" i="6"/>
  <c r="F2" i="11"/>
  <c r="F10" i="11"/>
  <c r="E37" i="11"/>
  <c r="D11" i="11"/>
  <c r="D35" i="11"/>
  <c r="D40" i="11"/>
  <c r="D34" i="11"/>
  <c r="C24" i="11"/>
  <c r="E12" i="11"/>
  <c r="D2" i="11"/>
  <c r="C29" i="11"/>
  <c r="F27" i="11"/>
  <c r="E25" i="11"/>
  <c r="C34" i="11"/>
  <c r="F32" i="11"/>
  <c r="E22" i="11"/>
  <c r="F31" i="11"/>
  <c r="D24" i="11"/>
  <c r="D39" i="11"/>
  <c r="F11" i="11"/>
  <c r="C39" i="11"/>
  <c r="F37" i="11"/>
  <c r="E27" i="11"/>
  <c r="D17" i="11"/>
  <c r="C7" i="11"/>
  <c r="D16" i="11"/>
  <c r="C38" i="11"/>
  <c r="F25" i="11"/>
  <c r="D42" i="11"/>
  <c r="C32" i="11"/>
  <c r="F30" i="11"/>
  <c r="E20" i="11"/>
  <c r="D10" i="11"/>
  <c r="C37" i="11"/>
  <c r="F35" i="11"/>
  <c r="E17" i="11"/>
  <c r="D7" i="11"/>
  <c r="C42" i="11"/>
  <c r="F40" i="11"/>
  <c r="E30" i="11"/>
  <c r="D20" i="11"/>
  <c r="C10" i="11"/>
  <c r="F8" i="11"/>
  <c r="F13" i="11"/>
  <c r="C28" i="11"/>
  <c r="C15" i="11"/>
  <c r="E8" i="11"/>
  <c r="D6" i="11"/>
  <c r="D3" i="11"/>
  <c r="D43" i="11"/>
  <c r="E26" i="11"/>
  <c r="F12" i="11"/>
  <c r="D8" i="11"/>
  <c r="C40" i="11"/>
  <c r="F38" i="11"/>
  <c r="E28" i="11"/>
  <c r="D18" i="11"/>
  <c r="C8" i="11"/>
  <c r="F6" i="11"/>
  <c r="F43" i="11"/>
  <c r="E33" i="11"/>
  <c r="D15" i="11"/>
  <c r="C5" i="11"/>
  <c r="C13" i="11"/>
  <c r="F42" i="11"/>
  <c r="E29" i="11"/>
  <c r="F28" i="11"/>
  <c r="E38" i="11"/>
  <c r="D28" i="11"/>
  <c r="C18" i="11"/>
  <c r="F16" i="11"/>
  <c r="E6" i="11"/>
  <c r="F15" i="11"/>
  <c r="F5" i="11"/>
  <c r="D30" i="11"/>
  <c r="E13" i="11"/>
  <c r="C41" i="11"/>
  <c r="F39" i="11"/>
  <c r="C25" i="11"/>
  <c r="D32" i="11"/>
  <c r="F4" i="11"/>
  <c r="E36" i="11"/>
  <c r="D26" i="11"/>
  <c r="C16" i="11"/>
  <c r="F14" i="11"/>
  <c r="E4" i="11"/>
  <c r="E41" i="11"/>
  <c r="D31" i="11"/>
  <c r="C21" i="11"/>
  <c r="E40" i="11"/>
  <c r="E32" i="11"/>
  <c r="D22" i="11"/>
  <c r="F36" i="11"/>
  <c r="D36" i="11"/>
  <c r="C26" i="11"/>
  <c r="F24" i="11"/>
  <c r="E14" i="11"/>
  <c r="D4" i="11"/>
  <c r="C20" i="11"/>
  <c r="F23" i="11"/>
  <c r="C14" i="11"/>
  <c r="D94" i="8" l="1"/>
  <c r="F88" i="8"/>
  <c r="F92" i="7"/>
  <c r="O20" i="12"/>
  <c r="K42" i="12"/>
  <c r="F76" i="8"/>
  <c r="B94" i="8"/>
  <c r="C93" i="8"/>
  <c r="F87" i="8"/>
  <c r="C91" i="8"/>
  <c r="K97" i="8"/>
  <c r="D53" i="10" s="1"/>
  <c r="F93" i="7"/>
  <c r="O28" i="12"/>
  <c r="M97" i="8"/>
  <c r="F53" i="10" s="1"/>
  <c r="F54" i="10" s="1"/>
  <c r="E94" i="8"/>
  <c r="J97" i="8"/>
  <c r="C53" i="10" s="1"/>
  <c r="O37" i="12"/>
  <c r="I97" i="8"/>
  <c r="B53" i="10" s="1"/>
  <c r="B54" i="10" s="1"/>
  <c r="E53" i="10"/>
  <c r="E54" i="10" s="1"/>
  <c r="F54" i="8"/>
  <c r="D52" i="10"/>
  <c r="F94" i="7"/>
  <c r="C52" i="10"/>
  <c r="C92" i="8"/>
  <c r="F70" i="8"/>
  <c r="F48" i="8"/>
  <c r="E92" i="8"/>
  <c r="F78" i="8"/>
  <c r="B11" i="11"/>
  <c r="O6" i="12"/>
  <c r="O38" i="12"/>
  <c r="O24" i="12"/>
  <c r="D93" i="8"/>
  <c r="O14" i="12"/>
  <c r="B92" i="8"/>
  <c r="O19" i="12"/>
  <c r="F77" i="8"/>
  <c r="B23" i="11"/>
  <c r="O12" i="12"/>
  <c r="O26" i="12"/>
  <c r="E93" i="8"/>
  <c r="D91" i="8"/>
  <c r="B93" i="8"/>
  <c r="F62" i="8"/>
  <c r="F84" i="8"/>
  <c r="F72" i="8"/>
  <c r="B91" i="8"/>
  <c r="F47" i="8"/>
  <c r="E91" i="8"/>
  <c r="F71" i="8"/>
  <c r="D92" i="8"/>
  <c r="O42" i="12"/>
  <c r="O32" i="12"/>
  <c r="O5" i="12"/>
  <c r="O35" i="12"/>
  <c r="O13" i="12"/>
  <c r="O10" i="12"/>
  <c r="O15" i="12"/>
  <c r="O22" i="12"/>
  <c r="O29" i="12"/>
  <c r="O9" i="12"/>
  <c r="O21" i="12"/>
  <c r="O23" i="12"/>
  <c r="F74" i="8"/>
  <c r="F58" i="8"/>
  <c r="F82" i="8"/>
  <c r="F60" i="8"/>
  <c r="F53" i="8"/>
  <c r="F49" i="8"/>
  <c r="F51" i="8"/>
  <c r="F52" i="8"/>
  <c r="F73" i="8"/>
  <c r="F66" i="8"/>
  <c r="F75" i="8"/>
  <c r="F79" i="8"/>
  <c r="F85" i="8"/>
  <c r="F55" i="8"/>
  <c r="O43" i="12"/>
  <c r="F56" i="8"/>
  <c r="B16" i="11"/>
  <c r="F63" i="8"/>
  <c r="F59" i="8"/>
  <c r="F64" i="8"/>
  <c r="O31" i="12"/>
  <c r="O18" i="12"/>
  <c r="O17" i="12"/>
  <c r="O41" i="12"/>
  <c r="O8" i="12"/>
  <c r="F83" i="8"/>
  <c r="O7" i="12"/>
  <c r="F50" i="8"/>
  <c r="O33" i="12"/>
  <c r="O36" i="12"/>
  <c r="O30" i="12"/>
  <c r="F86" i="8"/>
  <c r="O16" i="12"/>
  <c r="F67" i="8"/>
  <c r="O25" i="12"/>
  <c r="O11" i="12"/>
  <c r="O34" i="12"/>
  <c r="F61" i="8"/>
  <c r="O40" i="12"/>
  <c r="O39" i="12"/>
  <c r="F81" i="8"/>
  <c r="F57" i="8"/>
  <c r="F65" i="8"/>
  <c r="F69" i="8"/>
  <c r="O27" i="12"/>
  <c r="B3" i="11"/>
  <c r="B17" i="11"/>
  <c r="B8" i="11"/>
  <c r="B27" i="11"/>
  <c r="B34" i="11"/>
  <c r="B36" i="11"/>
  <c r="B42" i="11"/>
  <c r="B33" i="11"/>
  <c r="B21" i="11"/>
  <c r="B40" i="11"/>
  <c r="B30" i="11"/>
  <c r="B31" i="11"/>
  <c r="B26" i="11"/>
  <c r="B35" i="11"/>
  <c r="B43" i="11"/>
  <c r="B38" i="11"/>
  <c r="B24" i="11"/>
  <c r="B22" i="11"/>
  <c r="B6" i="11"/>
  <c r="B20" i="11"/>
  <c r="B7" i="11"/>
  <c r="B2" i="11"/>
  <c r="B29" i="11"/>
  <c r="B4" i="11"/>
  <c r="B25" i="11"/>
  <c r="B12" i="11"/>
  <c r="B13" i="11"/>
  <c r="B39" i="11"/>
  <c r="B15" i="11"/>
  <c r="B14" i="11"/>
  <c r="B28" i="11"/>
  <c r="B10" i="11"/>
  <c r="B32" i="11"/>
  <c r="B41" i="11"/>
  <c r="B18" i="11"/>
  <c r="B5" i="11"/>
  <c r="B37" i="11"/>
  <c r="C54" i="10" l="1"/>
  <c r="D54" i="10"/>
  <c r="F94" i="8"/>
  <c r="F93" i="8"/>
  <c r="F92" i="8"/>
  <c r="F91" i="8"/>
</calcChain>
</file>

<file path=xl/sharedStrings.xml><?xml version="1.0" encoding="utf-8"?>
<sst xmlns="http://schemas.openxmlformats.org/spreadsheetml/2006/main" count="204" uniqueCount="101">
  <si>
    <t>Date</t>
  </si>
  <si>
    <t>Japan, Current Account,  Goods, Total, Exports, JPY Billion</t>
  </si>
  <si>
    <t>Japan, Current Account, Goods, Total, Imports, JPY Billion</t>
  </si>
  <si>
    <t>Japan, Current Account,  Services, Total, Credit, JPY Billion</t>
  </si>
  <si>
    <t>Japan, Current Account, Services, Total, Debit, JPY Billion</t>
  </si>
  <si>
    <t>Japan, Current Account, Primary Income, Credit, JPY Billion</t>
  </si>
  <si>
    <t>Japan, Current Account, Primary Income, Debit, JPY Billion</t>
  </si>
  <si>
    <t>Japan, Current Account, Secondary Income, Credit, JPY Billion</t>
  </si>
  <si>
    <t>Japan, Current Account, Secondary Income, Debit, JPY Billion</t>
  </si>
  <si>
    <t>Japan, Financial Account, Direct Investment, Assets, JPY Billion</t>
  </si>
  <si>
    <t>Japan, Financial Account, Direct Investment,  Liabilities,  JPY Billion</t>
  </si>
  <si>
    <t>Japan, Financial Account, Portfolio Investment, Total, Net Assets, JPY Billion</t>
  </si>
  <si>
    <t>Japan, Financial Account, Portfolio Investment, Total, Net Liabilities, JPY Billion</t>
  </si>
  <si>
    <t>Japan, Financial Account, Portfolio Investment, Equity &amp; Investment Fund Shares, Total, Assets, JPY Billion</t>
  </si>
  <si>
    <t>Japan, Financial Account, Portfolio Investment, Equity &amp; Investment Fund Shares, Total, Liabilities, JPY Billion</t>
  </si>
  <si>
    <t>Japan, Financial Account, Portfolio Investment, Debt Securities, Long-Term, Net Assets, JPY Billion</t>
  </si>
  <si>
    <t>Japan, Financial Account, Portfolio Investment, Debt Securities, Long-Term, Net Liabilities, JPY Billion</t>
  </si>
  <si>
    <t>Japan, Financial Account, Other Investment, Total, Net Assets, JPY</t>
  </si>
  <si>
    <t>Japan, Financial Account, Other Investment, Total, Net Liabilities, JPY Billion</t>
  </si>
  <si>
    <t>Japan, Financial Account, Reserve Assets, Net, JPY Billion</t>
  </si>
  <si>
    <t>Assets, Direct Investment, Total, USD Billion</t>
  </si>
  <si>
    <t>Liabilities, Direct Investment, Total, USD Billion</t>
  </si>
  <si>
    <t>Assets, Portfolio Investment, Total, USD Billion</t>
  </si>
  <si>
    <t>Liabilities, Portfolio Investment, Total, USD Billion</t>
  </si>
  <si>
    <t>Assets, Portfolio Investment, Equity Securities, Total, USD Billion</t>
  </si>
  <si>
    <t>Liabilities, Portfolio Investment, Equity Securities, Total, USD Billion</t>
  </si>
  <si>
    <t>Assets,Portfolio Investment, Debt Securities, Total, USD Billion</t>
  </si>
  <si>
    <t>Liabilities, Portfolio Investment, Debt Securities, Total, USD Billion</t>
  </si>
  <si>
    <t>Assets, Other Investment, Total, USD Billion</t>
  </si>
  <si>
    <t>Liabilities, Other Investment, Total, USD Billion</t>
  </si>
  <si>
    <t>Assets, Reserve Assets, Total, USD Billion</t>
  </si>
  <si>
    <t>Current Account, Goods, Credit, SA, USD Billion</t>
  </si>
  <si>
    <t>Current Account, Goods, Debit, SA, USD Billion</t>
  </si>
  <si>
    <t>Current Account, Services, Total, Credit, SA, USD Billion</t>
  </si>
  <si>
    <t>Current Account, Services, Total, Debit, SA, USD Billion</t>
  </si>
  <si>
    <t>Current Account, Secondary Income, Total, Credit, SA, USD Billion</t>
  </si>
  <si>
    <t>Current Account, Secondary Income, Total, Debit, SA, USD Billion</t>
  </si>
  <si>
    <t>Current Account, Primary Income, Total, Credit, SA, USD Billion</t>
  </si>
  <si>
    <t>Current Account, Primary Income, Total, Debit, SA, USD Billion</t>
  </si>
  <si>
    <t>Financial Account, Direct Investment, Assets, Total, USD Billion</t>
  </si>
  <si>
    <t>Financial Account, Direct Investment, Liabilities, Total, USD Billion</t>
  </si>
  <si>
    <t>Financial Account, Portfolio Investment, Assets, Balance, USD Billion</t>
  </si>
  <si>
    <t>Financial Account, Portfolio Investment, Liabilities, Balance, USD Billion</t>
  </si>
  <si>
    <t>Financial Account, Portfolio Investment, Assets, Equity Securities, Balance, USD Billion</t>
  </si>
  <si>
    <t>Financial Account, Portfolio Investment, Liabilities, Equity Securities, Balance, USD Billion</t>
  </si>
  <si>
    <t>Financial Account, Portfolio Investment, Assets, Debt Securities, Balance, USD Billion</t>
  </si>
  <si>
    <t>Financial Account, Portfolio Investment, Liabilities, Debt Securities, Balance, USD Billion</t>
  </si>
  <si>
    <t>Financial Account, Other Investment, Assets, Balance, USD Billion</t>
  </si>
  <si>
    <t>Financial Account, Other Investment, Liabilities, Balance, USD Billion</t>
  </si>
  <si>
    <t>Reserve Assets, USD Billion</t>
  </si>
  <si>
    <t>Direct Investment, Total Asset, JPY Billion</t>
  </si>
  <si>
    <t>Direct Investment, Total Liabilities, JPY Billion</t>
  </si>
  <si>
    <t>Portfolio Investment, Total Assets, JPY Billion</t>
  </si>
  <si>
    <t>Portfolio Investment, Total, Liabilities, JPY Billion</t>
  </si>
  <si>
    <t>Assets, Portfolio Investment, Equity &amp; Investment Fund Shares, Total, JPY Billion</t>
  </si>
  <si>
    <t>Liabilities, Portfolio Investment, Equity &amp; Investment Fund Shares, Total, JPY Billion</t>
  </si>
  <si>
    <t>Assets, Portfolio Investment, Debt Securities, Total, JPY Billion</t>
  </si>
  <si>
    <t>Liabilities, Portfolio Investment, Debt Securities, Total, JPY Billion</t>
  </si>
  <si>
    <t>Other Investment, Total Assets, JPY Billion</t>
  </si>
  <si>
    <t>Other Investment,Total, Liabilities, JPY Billion</t>
  </si>
  <si>
    <t>Reserve Assets, Total, JPY Billion</t>
  </si>
  <si>
    <t>JAP GDP $</t>
  </si>
  <si>
    <t>KOR GDP $</t>
  </si>
  <si>
    <t>Total</t>
  </si>
  <si>
    <t>Goods</t>
  </si>
  <si>
    <t>Services</t>
  </si>
  <si>
    <t>Primary Income</t>
  </si>
  <si>
    <t>Transfers</t>
  </si>
  <si>
    <t>Assets</t>
  </si>
  <si>
    <t>FDI+Equ Out</t>
  </si>
  <si>
    <t>FDI+Equ In</t>
  </si>
  <si>
    <t>Debt+Oth Out</t>
  </si>
  <si>
    <t>Debt+Oth In</t>
  </si>
  <si>
    <t>Reserves</t>
  </si>
  <si>
    <t>Net Flow</t>
  </si>
  <si>
    <t>Datre</t>
  </si>
  <si>
    <t>FDI+ Eqity Out</t>
  </si>
  <si>
    <t>FDI+Equity In</t>
  </si>
  <si>
    <t>Debt+Other Out</t>
  </si>
  <si>
    <t>Debt+Other In</t>
  </si>
  <si>
    <t>Trade</t>
  </si>
  <si>
    <t>Income</t>
  </si>
  <si>
    <t>Tranfers</t>
  </si>
  <si>
    <t>Current Account</t>
  </si>
  <si>
    <t>FDI</t>
  </si>
  <si>
    <t>PE</t>
  </si>
  <si>
    <t>PD</t>
  </si>
  <si>
    <t>Bank</t>
  </si>
  <si>
    <t>Equity</t>
  </si>
  <si>
    <t>Bonds</t>
  </si>
  <si>
    <t>Banks</t>
  </si>
  <si>
    <t>Net IIP</t>
  </si>
  <si>
    <t>ervices</t>
  </si>
  <si>
    <t>Debt</t>
  </si>
  <si>
    <t>Debt+Reserves</t>
  </si>
  <si>
    <t>19-24</t>
  </si>
  <si>
    <t>24-19</t>
  </si>
  <si>
    <t>24-19 cap flows</t>
  </si>
  <si>
    <t>24-19 cap gain</t>
  </si>
  <si>
    <t>Note: Korean GDP is converted to annual rate to be commensurate with Japanese GDP.</t>
  </si>
  <si>
    <t>Note: All data are converted to annual rates as needed.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</si>
</sst>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#,##0.00,,,"/>
  </numFmts>
  <fonts count="2" x14ac:knownFonts="1">
    <font>
      <sz val="12"/>
      <color theme="1"/>
      <name val="Aptos Narrow"/>
      <family val="2"/>
      <scheme val="minor"/>
    </font>
    <font>
      <sz val="12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'Figure 8'!$C$1</c:f>
              <c:strCache>
                <c:ptCount val="1"/>
                <c:pt idx="0">
                  <c:v>Goods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8'!$A$2:$A$44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8'!$C$2:$C$44</c:f>
              <c:numCache>
                <c:formatCode>#,##0.00,,,</c:formatCode>
                <c:ptCount val="43"/>
                <c:pt idx="0">
                  <c:v>1750368486.7293892</c:v>
                </c:pt>
                <c:pt idx="1">
                  <c:v>1931488438.6083069</c:v>
                </c:pt>
                <c:pt idx="2">
                  <c:v>1700775016.5739403</c:v>
                </c:pt>
                <c:pt idx="3">
                  <c:v>2158797315.1987743</c:v>
                </c:pt>
                <c:pt idx="4">
                  <c:v>2550365782.600378</c:v>
                </c:pt>
                <c:pt idx="5">
                  <c:v>2697437580.2608147</c:v>
                </c:pt>
                <c:pt idx="6">
                  <c:v>2316898528.7571392</c:v>
                </c:pt>
                <c:pt idx="7">
                  <c:v>2427622345.3176384</c:v>
                </c:pt>
                <c:pt idx="8">
                  <c:v>2544284255.6653652</c:v>
                </c:pt>
                <c:pt idx="9">
                  <c:v>2130168977.6390839</c:v>
                </c:pt>
                <c:pt idx="10">
                  <c:v>2519019854.7362576</c:v>
                </c:pt>
                <c:pt idx="11">
                  <c:v>2314738545.2129936</c:v>
                </c:pt>
                <c:pt idx="12">
                  <c:v>1880167243.1403465</c:v>
                </c:pt>
                <c:pt idx="13">
                  <c:v>2295093799.0962448</c:v>
                </c:pt>
                <c:pt idx="14">
                  <c:v>1883563708.0754585</c:v>
                </c:pt>
                <c:pt idx="15">
                  <c:v>1098246563.9788857</c:v>
                </c:pt>
                <c:pt idx="16">
                  <c:v>1427327219.0113335</c:v>
                </c:pt>
                <c:pt idx="17">
                  <c:v>938656198.20756912</c:v>
                </c:pt>
                <c:pt idx="18">
                  <c:v>1007377649.7331562</c:v>
                </c:pt>
                <c:pt idx="19">
                  <c:v>1245435647.3860378</c:v>
                </c:pt>
                <c:pt idx="20">
                  <c:v>1412745234.8587742</c:v>
                </c:pt>
                <c:pt idx="21">
                  <c:v>-351106514.66925049</c:v>
                </c:pt>
                <c:pt idx="22">
                  <c:v>1979956931.3101006</c:v>
                </c:pt>
                <c:pt idx="23">
                  <c:v>3014660389.783535</c:v>
                </c:pt>
                <c:pt idx="24">
                  <c:v>2186582663.1893673</c:v>
                </c:pt>
                <c:pt idx="25">
                  <c:v>1529171012.9412003</c:v>
                </c:pt>
                <c:pt idx="26">
                  <c:v>1053912980.3399353</c:v>
                </c:pt>
                <c:pt idx="27">
                  <c:v>474203779.3494873</c:v>
                </c:pt>
                <c:pt idx="28">
                  <c:v>176455476.73724365</c:v>
                </c:pt>
                <c:pt idx="29">
                  <c:v>-1355571652.2394104</c:v>
                </c:pt>
                <c:pt idx="30">
                  <c:v>-3170204846.8049088</c:v>
                </c:pt>
                <c:pt idx="31">
                  <c:v>-2726041971.7254562</c:v>
                </c:pt>
                <c:pt idx="32">
                  <c:v>-2005620129.7537994</c:v>
                </c:pt>
                <c:pt idx="33">
                  <c:v>-237818821.60927963</c:v>
                </c:pt>
                <c:pt idx="34">
                  <c:v>764770527.3062706</c:v>
                </c:pt>
                <c:pt idx="35">
                  <c:v>899546382.52023315</c:v>
                </c:pt>
                <c:pt idx="36">
                  <c:v>1090287570.7873688</c:v>
                </c:pt>
                <c:pt idx="37">
                  <c:v>1168701758.3572502</c:v>
                </c:pt>
                <c:pt idx="38">
                  <c:v>1198530525.2988434</c:v>
                </c:pt>
                <c:pt idx="39">
                  <c:v>1769440266.2681465</c:v>
                </c:pt>
                <c:pt idx="40">
                  <c:v>1066857908.6000595</c:v>
                </c:pt>
                <c:pt idx="41">
                  <c:v>1884166904.8536797</c:v>
                </c:pt>
                <c:pt idx="42">
                  <c:v>1889307223.4723701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07-2541-A1F8-DFB7EE672E5D}"/>
            </c:ext>
          </c:extLst>
        </c:ser>
        <c:ser>
          <c:idx val="2"/>
          <c:order val="2"/>
          <c:tx>
            <c:strRef>
              <c:f>'Figure 8'!$D$1</c:f>
              <c:strCache>
                <c:ptCount val="1"/>
                <c:pt idx="0">
                  <c:v>Services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8'!$A$2:$A$44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8'!$D$2:$D$44</c:f>
              <c:numCache>
                <c:formatCode>#,##0.00,,,</c:formatCode>
                <c:ptCount val="43"/>
                <c:pt idx="0">
                  <c:v>-602687992.19388962</c:v>
                </c:pt>
                <c:pt idx="1">
                  <c:v>-556916096.46849871</c:v>
                </c:pt>
                <c:pt idx="2">
                  <c:v>-366089877.90296078</c:v>
                </c:pt>
                <c:pt idx="3">
                  <c:v>-518656335.46495438</c:v>
                </c:pt>
                <c:pt idx="4">
                  <c:v>-237903408.40325737</c:v>
                </c:pt>
                <c:pt idx="5">
                  <c:v>-490757979.10296297</c:v>
                </c:pt>
                <c:pt idx="6">
                  <c:v>-478983489.2393012</c:v>
                </c:pt>
                <c:pt idx="7">
                  <c:v>-490581177.67236757</c:v>
                </c:pt>
                <c:pt idx="8">
                  <c:v>-706190026.59285259</c:v>
                </c:pt>
                <c:pt idx="9">
                  <c:v>-603872903.67669916</c:v>
                </c:pt>
                <c:pt idx="10">
                  <c:v>-631488144.21922207</c:v>
                </c:pt>
                <c:pt idx="11">
                  <c:v>-649154430.96172667</c:v>
                </c:pt>
                <c:pt idx="12">
                  <c:v>-552249261.52156019</c:v>
                </c:pt>
                <c:pt idx="13">
                  <c:v>-627956873.52094841</c:v>
                </c:pt>
                <c:pt idx="14">
                  <c:v>-550817434.06190395</c:v>
                </c:pt>
                <c:pt idx="15">
                  <c:v>-541903954.53380871</c:v>
                </c:pt>
                <c:pt idx="16">
                  <c:v>-582170404.87114811</c:v>
                </c:pt>
                <c:pt idx="17">
                  <c:v>-418132925.95775986</c:v>
                </c:pt>
                <c:pt idx="18">
                  <c:v>-649561329.76936626</c:v>
                </c:pt>
                <c:pt idx="19">
                  <c:v>-528160152.00174046</c:v>
                </c:pt>
                <c:pt idx="20">
                  <c:v>-775626898.48202848</c:v>
                </c:pt>
                <c:pt idx="21">
                  <c:v>-813688005.44693375</c:v>
                </c:pt>
                <c:pt idx="22">
                  <c:v>-770330733.81206656</c:v>
                </c:pt>
                <c:pt idx="23">
                  <c:v>-572976168.56721544</c:v>
                </c:pt>
                <c:pt idx="24">
                  <c:v>-492430295.77881384</c:v>
                </c:pt>
                <c:pt idx="25">
                  <c:v>-779449439.37061357</c:v>
                </c:pt>
                <c:pt idx="26">
                  <c:v>-613136444.55662632</c:v>
                </c:pt>
                <c:pt idx="27">
                  <c:v>-638944410.3270998</c:v>
                </c:pt>
                <c:pt idx="28">
                  <c:v>-670544653.91518307</c:v>
                </c:pt>
                <c:pt idx="29">
                  <c:v>-647518436.5496273</c:v>
                </c:pt>
                <c:pt idx="30">
                  <c:v>-1191652591.7319508</c:v>
                </c:pt>
                <c:pt idx="31">
                  <c:v>-834893110.85846806</c:v>
                </c:pt>
                <c:pt idx="32">
                  <c:v>-1025849727.4635191</c:v>
                </c:pt>
                <c:pt idx="33">
                  <c:v>-742556731.79668331</c:v>
                </c:pt>
                <c:pt idx="34">
                  <c:v>-1069674239.761323</c:v>
                </c:pt>
                <c:pt idx="35">
                  <c:v>-501920934.7851038</c:v>
                </c:pt>
                <c:pt idx="36">
                  <c:v>-968826377.73155022</c:v>
                </c:pt>
                <c:pt idx="37">
                  <c:v>-727303322.16705894</c:v>
                </c:pt>
                <c:pt idx="38">
                  <c:v>-781760688.89251518</c:v>
                </c:pt>
                <c:pt idx="39">
                  <c:v>-429023332.33228302</c:v>
                </c:pt>
                <c:pt idx="40">
                  <c:v>-831140723.58327103</c:v>
                </c:pt>
                <c:pt idx="41">
                  <c:v>-721969875.92619514</c:v>
                </c:pt>
                <c:pt idx="42">
                  <c:v>-986844457.21048927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07-2541-A1F8-DFB7EE672E5D}"/>
            </c:ext>
          </c:extLst>
        </c:ser>
        <c:ser>
          <c:idx val="3"/>
          <c:order val="3"/>
          <c:tx>
            <c:strRef>
              <c:f>'Figure 8'!$E$1</c:f>
              <c:strCache>
                <c:ptCount val="1"/>
                <c:pt idx="0">
                  <c:v>Primary Income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 8'!$A$2:$A$44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8'!$E$2:$E$44</c:f>
              <c:numCache>
                <c:formatCode>#,##0.00,,,</c:formatCode>
                <c:ptCount val="43"/>
                <c:pt idx="0">
                  <c:v>3131306916.3868489</c:v>
                </c:pt>
                <c:pt idx="1">
                  <c:v>3042211700.9247723</c:v>
                </c:pt>
                <c:pt idx="2">
                  <c:v>2978397331.8358903</c:v>
                </c:pt>
                <c:pt idx="3">
                  <c:v>2955447517.1750684</c:v>
                </c:pt>
                <c:pt idx="4">
                  <c:v>2893710532.3213577</c:v>
                </c:pt>
                <c:pt idx="5">
                  <c:v>2783767879.2638102</c:v>
                </c:pt>
                <c:pt idx="6">
                  <c:v>2653987418.95889</c:v>
                </c:pt>
                <c:pt idx="7">
                  <c:v>2603683646.0922966</c:v>
                </c:pt>
                <c:pt idx="8">
                  <c:v>3012705950.6305747</c:v>
                </c:pt>
                <c:pt idx="9">
                  <c:v>2622165361.6683435</c:v>
                </c:pt>
                <c:pt idx="10">
                  <c:v>3094042554.8020406</c:v>
                </c:pt>
                <c:pt idx="11">
                  <c:v>2830332383.906179</c:v>
                </c:pt>
                <c:pt idx="12">
                  <c:v>2822227749.2652245</c:v>
                </c:pt>
                <c:pt idx="13">
                  <c:v>2856617412.4567204</c:v>
                </c:pt>
                <c:pt idx="14">
                  <c:v>2940957679.537611</c:v>
                </c:pt>
                <c:pt idx="15">
                  <c:v>2846063085.1033888</c:v>
                </c:pt>
                <c:pt idx="16">
                  <c:v>2983909521.2138529</c:v>
                </c:pt>
                <c:pt idx="17">
                  <c:v>3033002221.761858</c:v>
                </c:pt>
                <c:pt idx="18">
                  <c:v>3207266913.1433225</c:v>
                </c:pt>
                <c:pt idx="19">
                  <c:v>2976992362.4826717</c:v>
                </c:pt>
                <c:pt idx="20">
                  <c:v>3280454894.7522116</c:v>
                </c:pt>
                <c:pt idx="21">
                  <c:v>2736218070.4094954</c:v>
                </c:pt>
                <c:pt idx="22">
                  <c:v>2556529739.8116827</c:v>
                </c:pt>
                <c:pt idx="23">
                  <c:v>2970234045.8575993</c:v>
                </c:pt>
                <c:pt idx="24">
                  <c:v>3249970297.5451779</c:v>
                </c:pt>
                <c:pt idx="25">
                  <c:v>4221479814.7420902</c:v>
                </c:pt>
                <c:pt idx="26">
                  <c:v>3481137208.8369689</c:v>
                </c:pt>
                <c:pt idx="27">
                  <c:v>3843029349.5137939</c:v>
                </c:pt>
                <c:pt idx="28">
                  <c:v>4615479817.5765934</c:v>
                </c:pt>
                <c:pt idx="29">
                  <c:v>4489686189.1824532</c:v>
                </c:pt>
                <c:pt idx="30">
                  <c:v>4647597516.9746017</c:v>
                </c:pt>
                <c:pt idx="31">
                  <c:v>5090827082.4728165</c:v>
                </c:pt>
                <c:pt idx="32">
                  <c:v>4841447315.2409534</c:v>
                </c:pt>
                <c:pt idx="33">
                  <c:v>4724940179.992445</c:v>
                </c:pt>
                <c:pt idx="34">
                  <c:v>4738122846.946537</c:v>
                </c:pt>
                <c:pt idx="35">
                  <c:v>4684718637.1050272</c:v>
                </c:pt>
                <c:pt idx="36">
                  <c:v>4949842665.2936707</c:v>
                </c:pt>
                <c:pt idx="37">
                  <c:v>4971252010.9806414</c:v>
                </c:pt>
                <c:pt idx="38">
                  <c:v>4939721627.6304054</c:v>
                </c:pt>
                <c:pt idx="39">
                  <c:v>4678268021.9814949</c:v>
                </c:pt>
                <c:pt idx="40">
                  <c:v>5532313237.3525562</c:v>
                </c:pt>
                <c:pt idx="41">
                  <c:v>4764226895.6199961</c:v>
                </c:pt>
                <c:pt idx="42">
                  <c:v>5115823169.6374674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07-2541-A1F8-DFB7EE672E5D}"/>
            </c:ext>
          </c:extLst>
        </c:ser>
        <c:ser>
          <c:idx val="4"/>
          <c:order val="4"/>
          <c:tx>
            <c:strRef>
              <c:f>'Figure 8'!$F$1</c:f>
              <c:strCache>
                <c:ptCount val="1"/>
                <c:pt idx="0">
                  <c:v>Transfers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 8'!$A$2:$A$44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8'!$F$2:$F$44</c:f>
              <c:numCache>
                <c:formatCode>#,##0.00,,,</c:formatCode>
                <c:ptCount val="43"/>
                <c:pt idx="0">
                  <c:v>-352042360.31170797</c:v>
                </c:pt>
                <c:pt idx="1">
                  <c:v>-361797190.86241168</c:v>
                </c:pt>
                <c:pt idx="2">
                  <c:v>-353918844.08848804</c:v>
                </c:pt>
                <c:pt idx="3">
                  <c:v>-363002172.91868603</c:v>
                </c:pt>
                <c:pt idx="4">
                  <c:v>-362397544.00701404</c:v>
                </c:pt>
                <c:pt idx="5">
                  <c:v>-392521252.19808352</c:v>
                </c:pt>
                <c:pt idx="6">
                  <c:v>-450638431.93585563</c:v>
                </c:pt>
                <c:pt idx="7">
                  <c:v>-345679231.38578773</c:v>
                </c:pt>
                <c:pt idx="8">
                  <c:v>-327046420.84132504</c:v>
                </c:pt>
                <c:pt idx="9">
                  <c:v>-370985810.52250969</c:v>
                </c:pt>
                <c:pt idx="10">
                  <c:v>-435757595.46667159</c:v>
                </c:pt>
                <c:pt idx="11">
                  <c:v>-420648628.64322871</c:v>
                </c:pt>
                <c:pt idx="12">
                  <c:v>-439029207.04540205</c:v>
                </c:pt>
                <c:pt idx="13">
                  <c:v>-386634061.619555</c:v>
                </c:pt>
                <c:pt idx="14">
                  <c:v>-376716071.69114542</c:v>
                </c:pt>
                <c:pt idx="15">
                  <c:v>-325291076.65007371</c:v>
                </c:pt>
                <c:pt idx="16">
                  <c:v>-252108130.06594908</c:v>
                </c:pt>
                <c:pt idx="17">
                  <c:v>-220785756.75672972</c:v>
                </c:pt>
                <c:pt idx="18">
                  <c:v>-325090927.18813062</c:v>
                </c:pt>
                <c:pt idx="19">
                  <c:v>-295591193.95426464</c:v>
                </c:pt>
                <c:pt idx="20">
                  <c:v>-256040212.44867408</c:v>
                </c:pt>
                <c:pt idx="21">
                  <c:v>-287916651.94199467</c:v>
                </c:pt>
                <c:pt idx="22">
                  <c:v>-661804746.51654029</c:v>
                </c:pt>
                <c:pt idx="23">
                  <c:v>-451949366.62499428</c:v>
                </c:pt>
                <c:pt idx="24">
                  <c:v>-366620461.446769</c:v>
                </c:pt>
                <c:pt idx="25">
                  <c:v>-399231430.41915631</c:v>
                </c:pt>
                <c:pt idx="26">
                  <c:v>-374093135.21085471</c:v>
                </c:pt>
                <c:pt idx="27">
                  <c:v>-356582524.59675896</c:v>
                </c:pt>
                <c:pt idx="28">
                  <c:v>-357251541.3198204</c:v>
                </c:pt>
                <c:pt idx="29">
                  <c:v>-367833385.70937669</c:v>
                </c:pt>
                <c:pt idx="30">
                  <c:v>-345298146.5364176</c:v>
                </c:pt>
                <c:pt idx="31">
                  <c:v>-414779146.56063294</c:v>
                </c:pt>
                <c:pt idx="32">
                  <c:v>-561937641.69138765</c:v>
                </c:pt>
                <c:pt idx="33">
                  <c:v>-553764667.18935645</c:v>
                </c:pt>
                <c:pt idx="34">
                  <c:v>-580182970.57036424</c:v>
                </c:pt>
                <c:pt idx="35">
                  <c:v>-557884003.18596709</c:v>
                </c:pt>
                <c:pt idx="36">
                  <c:v>-558182621.78348827</c:v>
                </c:pt>
                <c:pt idx="37">
                  <c:v>-541287764.23890126</c:v>
                </c:pt>
                <c:pt idx="38">
                  <c:v>-595325249.14906096</c:v>
                </c:pt>
                <c:pt idx="39">
                  <c:v>-657539830.35087681</c:v>
                </c:pt>
                <c:pt idx="40">
                  <c:v>-577730010.20261002</c:v>
                </c:pt>
                <c:pt idx="41">
                  <c:v>-826991915.71571279</c:v>
                </c:pt>
                <c:pt idx="42">
                  <c:v>-680474064.95662069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07-2541-A1F8-DFB7EE672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36736336"/>
        <c:axId val="760550480"/>
      </c:barChart>
      <c:lineChart>
        <c:grouping val="standard"/>
        <c:varyColors val="0"/>
        <c:ser>
          <c:idx val="0"/>
          <c:order val="0"/>
          <c:tx>
            <c:strRef>
              <c:f>'Figure 8'!$B$1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'Figure 8'!$A$2:$A$44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8'!$B$2:$B$44</c:f>
              <c:numCache>
                <c:formatCode>#,##0.00,,,</c:formatCode>
                <c:ptCount val="43"/>
                <c:pt idx="0">
                  <c:v>3926945050.6106405</c:v>
                </c:pt>
                <c:pt idx="1">
                  <c:v>4054986852.2021694</c:v>
                </c:pt>
                <c:pt idx="2">
                  <c:v>3959163626.4183822</c:v>
                </c:pt>
                <c:pt idx="3">
                  <c:v>4232586323.990202</c:v>
                </c:pt>
                <c:pt idx="4">
                  <c:v>4843775362.5114641</c:v>
                </c:pt>
                <c:pt idx="5">
                  <c:v>4597926228.2235775</c:v>
                </c:pt>
                <c:pt idx="6">
                  <c:v>4041264026.5408726</c:v>
                </c:pt>
                <c:pt idx="7">
                  <c:v>4195045582.3517799</c:v>
                </c:pt>
                <c:pt idx="8">
                  <c:v>4523753758.861762</c:v>
                </c:pt>
                <c:pt idx="9">
                  <c:v>3777475625.1082187</c:v>
                </c:pt>
                <c:pt idx="10">
                  <c:v>4545816669.8524046</c:v>
                </c:pt>
                <c:pt idx="11">
                  <c:v>4075267869.5142174</c:v>
                </c:pt>
                <c:pt idx="12">
                  <c:v>3711116523.8386087</c:v>
                </c:pt>
                <c:pt idx="13">
                  <c:v>4137120276.4124618</c:v>
                </c:pt>
                <c:pt idx="14">
                  <c:v>3896987881.8600202</c:v>
                </c:pt>
                <c:pt idx="15">
                  <c:v>3077114617.8983922</c:v>
                </c:pt>
                <c:pt idx="16">
                  <c:v>3576958205.2880893</c:v>
                </c:pt>
                <c:pt idx="17">
                  <c:v>3332739737.2549376</c:v>
                </c:pt>
                <c:pt idx="18">
                  <c:v>3239992305.9189816</c:v>
                </c:pt>
                <c:pt idx="19">
                  <c:v>3398676663.9127045</c:v>
                </c:pt>
                <c:pt idx="20">
                  <c:v>3661533018.6802831</c:v>
                </c:pt>
                <c:pt idx="21">
                  <c:v>1283506898.3513165</c:v>
                </c:pt>
                <c:pt idx="22">
                  <c:v>3104351190.7931767</c:v>
                </c:pt>
                <c:pt idx="23">
                  <c:v>4959968900.448925</c:v>
                </c:pt>
                <c:pt idx="24">
                  <c:v>4577502203.5089626</c:v>
                </c:pt>
                <c:pt idx="25">
                  <c:v>4571969957.8935213</c:v>
                </c:pt>
                <c:pt idx="26">
                  <c:v>3547820609.4094234</c:v>
                </c:pt>
                <c:pt idx="27">
                  <c:v>3321706193.9394226</c:v>
                </c:pt>
                <c:pt idx="28">
                  <c:v>3764139099.0788336</c:v>
                </c:pt>
                <c:pt idx="29">
                  <c:v>2118762714.6840386</c:v>
                </c:pt>
                <c:pt idx="30">
                  <c:v>-59558068.09867537</c:v>
                </c:pt>
                <c:pt idx="31">
                  <c:v>1115112853.3282592</c:v>
                </c:pt>
                <c:pt idx="32">
                  <c:v>1248039816.3322473</c:v>
                </c:pt>
                <c:pt idx="33">
                  <c:v>3190799959.3971257</c:v>
                </c:pt>
                <c:pt idx="34">
                  <c:v>3853036163.9211206</c:v>
                </c:pt>
                <c:pt idx="35">
                  <c:v>4524460081.6541891</c:v>
                </c:pt>
                <c:pt idx="36">
                  <c:v>4513121236.5660009</c:v>
                </c:pt>
                <c:pt idx="37">
                  <c:v>4871362682.9319315</c:v>
                </c:pt>
                <c:pt idx="38">
                  <c:v>4761166214.8876724</c:v>
                </c:pt>
                <c:pt idx="39">
                  <c:v>5361145125.5664816</c:v>
                </c:pt>
                <c:pt idx="40">
                  <c:v>5190300412.1667347</c:v>
                </c:pt>
                <c:pt idx="41">
                  <c:v>5099432008.831768</c:v>
                </c:pt>
                <c:pt idx="42">
                  <c:v>5337811870.942728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07-2541-A1F8-DFB7EE672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736336"/>
        <c:axId val="760550480"/>
      </c:lineChart>
      <c:dateAx>
        <c:axId val="7367363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550480"/>
        <c:crosses val="autoZero"/>
        <c:auto val="1"/>
        <c:lblOffset val="100"/>
        <c:baseTimeUnit val="months"/>
        <c:majorUnit val="6"/>
        <c:majorTimeUnit val="months"/>
      </c:dateAx>
      <c:valAx>
        <c:axId val="760550480"/>
        <c:scaling>
          <c:orientation val="minMax"/>
          <c:max val="8000000000"/>
          <c:min val="-6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  <a:r>
                  <a:rPr lang="en-US" baseline="0"/>
                  <a:t> of GDP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,,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73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Japan</a:t>
            </a:r>
            <a:r>
              <a:rPr lang="en-US" baseline="0"/>
              <a:t> and Korea Financial Flows</a:t>
            </a:r>
          </a:p>
          <a:p>
            <a:pPr>
              <a:defRPr/>
            </a:pPr>
            <a:r>
              <a:rPr lang="en-US" baseline="0"/>
              <a:t>(4Q Moving Average, Percent of GDP)</a:t>
            </a:r>
            <a:endParaRPr lang="en-US"/>
          </a:p>
        </c:rich>
      </c:tx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'Fin Figure'!$J$1</c:f>
              <c:strCache>
                <c:ptCount val="1"/>
                <c:pt idx="0">
                  <c:v>FDI+ Eqity Out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Figure'!$J$2:$J$43</c:f>
              <c:numCache>
                <c:formatCode>General</c:formatCode>
                <c:ptCount val="42"/>
                <c:pt idx="3" formatCode="#,##0.00,,,">
                  <c:v>5766625964.734684</c:v>
                </c:pt>
                <c:pt idx="4" formatCode="#,##0.00,,,">
                  <c:v>5516908359.5681286</c:v>
                </c:pt>
                <c:pt idx="5" formatCode="#,##0.00,,,">
                  <c:v>4976972990.8665152</c:v>
                </c:pt>
                <c:pt idx="6" formatCode="#,##0.00,,,">
                  <c:v>4829674877.6719046</c:v>
                </c:pt>
                <c:pt idx="7" formatCode="#,##0.00,,,">
                  <c:v>4738416786.3331585</c:v>
                </c:pt>
                <c:pt idx="8" formatCode="#,##0.00,,,">
                  <c:v>4733024065.4048901</c:v>
                </c:pt>
                <c:pt idx="9" formatCode="#,##0.00,,,">
                  <c:v>5141051969.0278206</c:v>
                </c:pt>
                <c:pt idx="10" formatCode="#,##0.00,,,">
                  <c:v>4943563253.4193268</c:v>
                </c:pt>
                <c:pt idx="11" formatCode="#,##0.00,,,">
                  <c:v>5164108435.0196056</c:v>
                </c:pt>
                <c:pt idx="12" formatCode="#,##0.00,,,">
                  <c:v>4796096426.5798893</c:v>
                </c:pt>
                <c:pt idx="13" formatCode="#,##0.00,,,">
                  <c:v>4906485850.8550625</c:v>
                </c:pt>
                <c:pt idx="14" formatCode="#,##0.00,,,">
                  <c:v>5094366898.2306843</c:v>
                </c:pt>
                <c:pt idx="15" formatCode="#,##0.00,,,">
                  <c:v>4747593765.4400578</c:v>
                </c:pt>
                <c:pt idx="16" formatCode="#,##0.00,,,">
                  <c:v>5439996096.0804138</c:v>
                </c:pt>
                <c:pt idx="17" formatCode="#,##0.00,,,">
                  <c:v>5341690013.0786324</c:v>
                </c:pt>
                <c:pt idx="18" formatCode="#,##0.00,,,">
                  <c:v>5021478597.0387964</c:v>
                </c:pt>
                <c:pt idx="19" formatCode="#,##0.00,,,">
                  <c:v>5287040783.630969</c:v>
                </c:pt>
                <c:pt idx="20" formatCode="#,##0.00,,,">
                  <c:v>4997655847.6835432</c:v>
                </c:pt>
                <c:pt idx="21" formatCode="#,##0.00,,,">
                  <c:v>5234605351.467907</c:v>
                </c:pt>
                <c:pt idx="22" formatCode="#,##0.00,,,">
                  <c:v>4032955750.6413078</c:v>
                </c:pt>
                <c:pt idx="23" formatCode="#,##0.00,,,">
                  <c:v>3003739631.1593928</c:v>
                </c:pt>
                <c:pt idx="24" formatCode="#,##0.00,,,">
                  <c:v>2690190362.4511857</c:v>
                </c:pt>
                <c:pt idx="25" formatCode="#,##0.00,,,">
                  <c:v>1898786484.3841603</c:v>
                </c:pt>
                <c:pt idx="26" formatCode="#,##0.00,,,">
                  <c:v>3357345543.9323044</c:v>
                </c:pt>
                <c:pt idx="27" formatCode="#,##0.00,,,">
                  <c:v>4644136767.7609596</c:v>
                </c:pt>
                <c:pt idx="28" formatCode="#,##0.00,,,">
                  <c:v>4755145332.4886141</c:v>
                </c:pt>
                <c:pt idx="29" formatCode="#,##0.00,,,">
                  <c:v>5556664084.7926025</c:v>
                </c:pt>
                <c:pt idx="30" formatCode="#,##0.00,,,">
                  <c:v>5171136412.3719139</c:v>
                </c:pt>
                <c:pt idx="31" formatCode="#,##0.00,,,">
                  <c:v>4940071943.2722607</c:v>
                </c:pt>
                <c:pt idx="32" formatCode="#,##0.00,,,">
                  <c:v>4457703263.7780409</c:v>
                </c:pt>
                <c:pt idx="33" formatCode="#,##0.00,,,">
                  <c:v>3747645010.9819517</c:v>
                </c:pt>
                <c:pt idx="34" formatCode="#,##0.00,,,">
                  <c:v>4170224516.3201461</c:v>
                </c:pt>
                <c:pt idx="35" formatCode="#,##0.00,,,">
                  <c:v>4024851986.8248491</c:v>
                </c:pt>
                <c:pt idx="36" formatCode="#,##0.00,,,">
                  <c:v>4382928934.7140884</c:v>
                </c:pt>
                <c:pt idx="37" formatCode="#,##0.00,,,">
                  <c:v>4981602228.1220903</c:v>
                </c:pt>
                <c:pt idx="38" formatCode="#,##0.00,,,">
                  <c:v>5202340217.9793253</c:v>
                </c:pt>
                <c:pt idx="39" formatCode="#,##0.00,,,">
                  <c:v>4606021239.3609476</c:v>
                </c:pt>
                <c:pt idx="40" formatCode="#,##0.00,,,">
                  <c:v>5137515573.5256119</c:v>
                </c:pt>
                <c:pt idx="41" formatCode="#,##0.00,,,">
                  <c:v>5153764147.7067032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F-DA40-B799-8957AF29724E}"/>
            </c:ext>
          </c:extLst>
        </c:ser>
        <c:ser>
          <c:idx val="1"/>
          <c:order val="1"/>
          <c:tx>
            <c:strRef>
              <c:f>'Fin Figure'!$K$1</c:f>
              <c:strCache>
                <c:ptCount val="1"/>
                <c:pt idx="0">
                  <c:v>FDI+Equity In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Figure'!$K$2:$K$43</c:f>
              <c:numCache>
                <c:formatCode>General</c:formatCode>
                <c:ptCount val="42"/>
                <c:pt idx="3" formatCode="#,##0.00,,,">
                  <c:v>-306366286.58233172</c:v>
                </c:pt>
                <c:pt idx="4" formatCode="#,##0.00,,,">
                  <c:v>558229823.27771211</c:v>
                </c:pt>
                <c:pt idx="5" formatCode="#,##0.00,,,">
                  <c:v>814209624.35470939</c:v>
                </c:pt>
                <c:pt idx="6" formatCode="#,##0.00,,,">
                  <c:v>57302760.770690858</c:v>
                </c:pt>
                <c:pt idx="7" formatCode="#,##0.00,,,">
                  <c:v>-289825113.08605915</c:v>
                </c:pt>
                <c:pt idx="8" formatCode="#,##0.00,,,">
                  <c:v>-942697276.3186239</c:v>
                </c:pt>
                <c:pt idx="9" formatCode="#,##0.00,,,">
                  <c:v>-1110423053.3496325</c:v>
                </c:pt>
                <c:pt idx="10" formatCode="#,##0.00,,,">
                  <c:v>-909825989.36522675</c:v>
                </c:pt>
                <c:pt idx="11" formatCode="#,##0.00,,,">
                  <c:v>-931360489.79699349</c:v>
                </c:pt>
                <c:pt idx="12" formatCode="#,##0.00,,,">
                  <c:v>-610472139.82246161</c:v>
                </c:pt>
                <c:pt idx="13" formatCode="#,##0.00,,,">
                  <c:v>-250519752.56000188</c:v>
                </c:pt>
                <c:pt idx="14" formatCode="#,##0.00,,,">
                  <c:v>-311626601.27546906</c:v>
                </c:pt>
                <c:pt idx="15" formatCode="#,##0.00,,,">
                  <c:v>145918760.56260023</c:v>
                </c:pt>
                <c:pt idx="16" formatCode="#,##0.00,,,">
                  <c:v>-351003088.01334214</c:v>
                </c:pt>
                <c:pt idx="17" formatCode="#,##0.00,,,">
                  <c:v>-795452987.03548598</c:v>
                </c:pt>
                <c:pt idx="18" formatCode="#,##0.00,,,">
                  <c:v>-595271437.33142328</c:v>
                </c:pt>
                <c:pt idx="19" formatCode="#,##0.00,,,">
                  <c:v>-1192034901.944102</c:v>
                </c:pt>
                <c:pt idx="20" formatCode="#,##0.00,,,">
                  <c:v>-99850732.73665154</c:v>
                </c:pt>
                <c:pt idx="21" formatCode="#,##0.00,,,">
                  <c:v>147532190.15893984</c:v>
                </c:pt>
                <c:pt idx="22" formatCode="#,##0.00,,,">
                  <c:v>44318288.787415311</c:v>
                </c:pt>
                <c:pt idx="23" formatCode="#,##0.00,,,">
                  <c:v>373513012.19559824</c:v>
                </c:pt>
                <c:pt idx="24" formatCode="#,##0.00,,,">
                  <c:v>-801869285.32171309</c:v>
                </c:pt>
                <c:pt idx="25" formatCode="#,##0.00,,,">
                  <c:v>-610234834.91630435</c:v>
                </c:pt>
                <c:pt idx="26" formatCode="#,##0.00,,,">
                  <c:v>-855608599.21566987</c:v>
                </c:pt>
                <c:pt idx="27" formatCode="#,##0.00,,,">
                  <c:v>-881444938.60158968</c:v>
                </c:pt>
                <c:pt idx="28" formatCode="#,##0.00,,,">
                  <c:v>-573718049.92126167</c:v>
                </c:pt>
                <c:pt idx="29" formatCode="#,##0.00,,,">
                  <c:v>-628748000.45734227</c:v>
                </c:pt>
                <c:pt idx="30" formatCode="#,##0.00,,,">
                  <c:v>-643283465.15993118</c:v>
                </c:pt>
                <c:pt idx="31" formatCode="#,##0.00,,,">
                  <c:v>-1048633746.5963215</c:v>
                </c:pt>
                <c:pt idx="32" formatCode="#,##0.00,,,">
                  <c:v>-907479509.73466301</c:v>
                </c:pt>
                <c:pt idx="33" formatCode="#,##0.00,,,">
                  <c:v>-1893458296.7661772</c:v>
                </c:pt>
                <c:pt idx="34" formatCode="#,##0.00,,,">
                  <c:v>-1487789511.0417504</c:v>
                </c:pt>
                <c:pt idx="35" formatCode="#,##0.00,,,">
                  <c:v>-1260314843.3063891</c:v>
                </c:pt>
                <c:pt idx="36" formatCode="#,##0.00,,,">
                  <c:v>-1810455194.485723</c:v>
                </c:pt>
                <c:pt idx="37" formatCode="#,##0.00,,,">
                  <c:v>-1412136472.3743596</c:v>
                </c:pt>
                <c:pt idx="38" formatCode="#,##0.00,,,">
                  <c:v>-1195203402.7582502</c:v>
                </c:pt>
                <c:pt idx="39" formatCode="#,##0.00,,,">
                  <c:v>-828521325.81428015</c:v>
                </c:pt>
                <c:pt idx="40" formatCode="#,##0.00,,,">
                  <c:v>-52530975.242191344</c:v>
                </c:pt>
                <c:pt idx="41" formatCode="#,##0.00,,,">
                  <c:v>-208868023.5602842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9F-DA40-B799-8957AF29724E}"/>
            </c:ext>
          </c:extLst>
        </c:ser>
        <c:ser>
          <c:idx val="2"/>
          <c:order val="2"/>
          <c:tx>
            <c:strRef>
              <c:f>'Fin Figure'!$L$1</c:f>
              <c:strCache>
                <c:ptCount val="1"/>
                <c:pt idx="0">
                  <c:v>Debt+Other Out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Figure'!$L$2:$L$43</c:f>
              <c:numCache>
                <c:formatCode>General</c:formatCode>
                <c:ptCount val="42"/>
                <c:pt idx="3" formatCode="#,##0.00,,,">
                  <c:v>2218052732.1803823</c:v>
                </c:pt>
                <c:pt idx="4" formatCode="#,##0.00,,,">
                  <c:v>2755537355.4490514</c:v>
                </c:pt>
                <c:pt idx="5" formatCode="#,##0.00,,,">
                  <c:v>5691126412.5005598</c:v>
                </c:pt>
                <c:pt idx="6" formatCode="#,##0.00,,,">
                  <c:v>6190770059.9952354</c:v>
                </c:pt>
                <c:pt idx="7" formatCode="#,##0.00,,,">
                  <c:v>6179153127.7619076</c:v>
                </c:pt>
                <c:pt idx="8" formatCode="#,##0.00,,,">
                  <c:v>3952378632.3626537</c:v>
                </c:pt>
                <c:pt idx="9" formatCode="#,##0.00,,,">
                  <c:v>2114991760.1803131</c:v>
                </c:pt>
                <c:pt idx="10" formatCode="#,##0.00,,,">
                  <c:v>2404855949.4450912</c:v>
                </c:pt>
                <c:pt idx="11" formatCode="#,##0.00,,,">
                  <c:v>936668249.64141512</c:v>
                </c:pt>
                <c:pt idx="12" formatCode="#,##0.00,,,">
                  <c:v>3453380665.3075657</c:v>
                </c:pt>
                <c:pt idx="13" formatCode="#,##0.00,,,">
                  <c:v>3610873328.9363217</c:v>
                </c:pt>
                <c:pt idx="14" formatCode="#,##0.00,,,">
                  <c:v>3226606142.4175043</c:v>
                </c:pt>
                <c:pt idx="15" formatCode="#,##0.00,,,">
                  <c:v>3922799674.2409697</c:v>
                </c:pt>
                <c:pt idx="16" formatCode="#,##0.00,,,">
                  <c:v>3511184388.6297188</c:v>
                </c:pt>
                <c:pt idx="17" formatCode="#,##0.00,,,">
                  <c:v>3051943840.7881126</c:v>
                </c:pt>
                <c:pt idx="18" formatCode="#,##0.00,,,">
                  <c:v>2640710915.7159624</c:v>
                </c:pt>
                <c:pt idx="19" formatCode="#,##0.00,,,">
                  <c:v>2331035376.4623799</c:v>
                </c:pt>
                <c:pt idx="20" formatCode="#,##0.00,,,">
                  <c:v>6979985804.8692026</c:v>
                </c:pt>
                <c:pt idx="21" formatCode="#,##0.00,,,">
                  <c:v>3388928533.9688687</c:v>
                </c:pt>
                <c:pt idx="22" formatCode="#,##0.00,,,">
                  <c:v>3947376337.1631112</c:v>
                </c:pt>
                <c:pt idx="23" formatCode="#,##0.00,,,">
                  <c:v>5297940454.4988689</c:v>
                </c:pt>
                <c:pt idx="24" formatCode="#,##0.00,,,">
                  <c:v>177848540.11213851</c:v>
                </c:pt>
                <c:pt idx="25" formatCode="#,##0.00,,,">
                  <c:v>2829444023.4762836</c:v>
                </c:pt>
                <c:pt idx="26" formatCode="#,##0.00,,,">
                  <c:v>3329015968.711215</c:v>
                </c:pt>
                <c:pt idx="27" formatCode="#,##0.00,,,">
                  <c:v>1855284210.2494972</c:v>
                </c:pt>
                <c:pt idx="28" formatCode="#,##0.00,,,">
                  <c:v>3573679412.3892574</c:v>
                </c:pt>
                <c:pt idx="29" formatCode="#,##0.00,,,">
                  <c:v>4890038293.3048649</c:v>
                </c:pt>
                <c:pt idx="30" formatCode="#,##0.00,,,">
                  <c:v>3014658951.1038055</c:v>
                </c:pt>
                <c:pt idx="31" formatCode="#,##0.00,,,">
                  <c:v>972996591.23042488</c:v>
                </c:pt>
                <c:pt idx="32" formatCode="#,##0.00,,,">
                  <c:v>-21007272.782084703</c:v>
                </c:pt>
                <c:pt idx="33" formatCode="#,##0.00,,,">
                  <c:v>805369591.15952539</c:v>
                </c:pt>
                <c:pt idx="34" formatCode="#,##0.00,,,">
                  <c:v>2374636091.0581975</c:v>
                </c:pt>
                <c:pt idx="35" formatCode="#,##0.00,,,">
                  <c:v>3861023771.3342099</c:v>
                </c:pt>
                <c:pt idx="36" formatCode="#,##0.00,,,">
                  <c:v>4449933070.7951708</c:v>
                </c:pt>
                <c:pt idx="37" formatCode="#,##0.00,,,">
                  <c:v>3299880412.3145657</c:v>
                </c:pt>
                <c:pt idx="38" formatCode="#,##0.00,,,">
                  <c:v>2355711639.419147</c:v>
                </c:pt>
                <c:pt idx="39" formatCode="#,##0.00,,,">
                  <c:v>3162418401.1173868</c:v>
                </c:pt>
                <c:pt idx="40" formatCode="#,##0.00,,,">
                  <c:v>855716319.845469</c:v>
                </c:pt>
                <c:pt idx="41" formatCode="#,##0.00,,,">
                  <c:v>2086250646.4411237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9F-DA40-B799-8957AF29724E}"/>
            </c:ext>
          </c:extLst>
        </c:ser>
        <c:ser>
          <c:idx val="3"/>
          <c:order val="3"/>
          <c:tx>
            <c:strRef>
              <c:f>'Fin Figure'!$M$1</c:f>
              <c:strCache>
                <c:ptCount val="1"/>
                <c:pt idx="0">
                  <c:v>Debt+Other In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Figure'!$M$2:$M$43</c:f>
              <c:numCache>
                <c:formatCode>General</c:formatCode>
                <c:ptCount val="42"/>
                <c:pt idx="3" formatCode="#,##0.00,,,">
                  <c:v>-3548485573.2069812</c:v>
                </c:pt>
                <c:pt idx="4" formatCode="#,##0.00,,,">
                  <c:v>-3813829146.3339233</c:v>
                </c:pt>
                <c:pt idx="5" formatCode="#,##0.00,,,">
                  <c:v>-5792227183.2384491</c:v>
                </c:pt>
                <c:pt idx="6" formatCode="#,##0.00,,,">
                  <c:v>-4644914399.078475</c:v>
                </c:pt>
                <c:pt idx="7" formatCode="#,##0.00,,,">
                  <c:v>-4852128539.7123995</c:v>
                </c:pt>
                <c:pt idx="8" formatCode="#,##0.00,,,">
                  <c:v>-3073471412.0958204</c:v>
                </c:pt>
                <c:pt idx="9" formatCode="#,##0.00,,,">
                  <c:v>-2174873914.1721082</c:v>
                </c:pt>
                <c:pt idx="10" formatCode="#,##0.00,,,">
                  <c:v>-3512682951.149322</c:v>
                </c:pt>
                <c:pt idx="11" formatCode="#,##0.00,,,">
                  <c:v>-2132364182.5451891</c:v>
                </c:pt>
                <c:pt idx="12" formatCode="#,##0.00,,,">
                  <c:v>-4210405259.704577</c:v>
                </c:pt>
                <c:pt idx="13" formatCode="#,##0.00,,,">
                  <c:v>-5058294825.4873562</c:v>
                </c:pt>
                <c:pt idx="14" formatCode="#,##0.00,,,">
                  <c:v>-5004747748.691185</c:v>
                </c:pt>
                <c:pt idx="15" formatCode="#,##0.00,,,">
                  <c:v>-5642253736.2546272</c:v>
                </c:pt>
                <c:pt idx="16" formatCode="#,##0.00,,,">
                  <c:v>-5394867901.9682512</c:v>
                </c:pt>
                <c:pt idx="17" formatCode="#,##0.00,,,">
                  <c:v>-4183068402.3336463</c:v>
                </c:pt>
                <c:pt idx="18" formatCode="#,##0.00,,,">
                  <c:v>-3198789432.5882163</c:v>
                </c:pt>
                <c:pt idx="19" formatCode="#,##0.00,,,">
                  <c:v>-2786803888.4852185</c:v>
                </c:pt>
                <c:pt idx="20" formatCode="#,##0.00,,,">
                  <c:v>-8527953867.3753233</c:v>
                </c:pt>
                <c:pt idx="21" formatCode="#,##0.00,,,">
                  <c:v>-6353247585.3803072</c:v>
                </c:pt>
                <c:pt idx="22" formatCode="#,##0.00,,,">
                  <c:v>-5771362978.3584738</c:v>
                </c:pt>
                <c:pt idx="23" formatCode="#,##0.00,,,">
                  <c:v>-6184412650.0082245</c:v>
                </c:pt>
                <c:pt idx="24" formatCode="#,##0.00,,,">
                  <c:v>72933138.914747715</c:v>
                </c:pt>
                <c:pt idx="25" formatCode="#,##0.00,,,">
                  <c:v>-1348992796.7263799</c:v>
                </c:pt>
                <c:pt idx="26" formatCode="#,##0.00,,,">
                  <c:v>-3696269787.6296439</c:v>
                </c:pt>
                <c:pt idx="27" formatCode="#,##0.00,,,">
                  <c:v>-3701639927.6264324</c:v>
                </c:pt>
                <c:pt idx="28" formatCode="#,##0.00,,,">
                  <c:v>-5515397478.216259</c:v>
                </c:pt>
                <c:pt idx="29" formatCode="#,##0.00,,,">
                  <c:v>-8185154585.8709679</c:v>
                </c:pt>
                <c:pt idx="30" formatCode="#,##0.00,,,">
                  <c:v>-5818126776.733757</c:v>
                </c:pt>
                <c:pt idx="31" formatCode="#,##0.00,,,">
                  <c:v>-3050913064.2749863</c:v>
                </c:pt>
                <c:pt idx="32" formatCode="#,##0.00,,,">
                  <c:v>-1685262201.6060581</c:v>
                </c:pt>
                <c:pt idx="33" formatCode="#,##0.00,,,">
                  <c:v>-461692434.44504499</c:v>
                </c:pt>
                <c:pt idx="34" formatCode="#,##0.00,,,">
                  <c:v>-2655121520.9096208</c:v>
                </c:pt>
                <c:pt idx="35" formatCode="#,##0.00,,,">
                  <c:v>-4410041700.1979589</c:v>
                </c:pt>
                <c:pt idx="36" formatCode="#,##0.00,,,">
                  <c:v>-4816694026.1724052</c:v>
                </c:pt>
                <c:pt idx="37" formatCode="#,##0.00,,,">
                  <c:v>-3533835008.6337509</c:v>
                </c:pt>
                <c:pt idx="38" formatCode="#,##0.00,,,">
                  <c:v>-1795813739.3521283</c:v>
                </c:pt>
                <c:pt idx="39" formatCode="#,##0.00,,,">
                  <c:v>-2010408852.1235795</c:v>
                </c:pt>
                <c:pt idx="40" formatCode="#,##0.00,,,">
                  <c:v>-993745157.07904208</c:v>
                </c:pt>
                <c:pt idx="41" formatCode="#,##0.00,,,">
                  <c:v>-2162802744.2116575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9F-DA40-B799-8957AF29724E}"/>
            </c:ext>
          </c:extLst>
        </c:ser>
        <c:ser>
          <c:idx val="4"/>
          <c:order val="4"/>
          <c:tx>
            <c:strRef>
              <c:f>'Fin Figure'!$N$1</c:f>
              <c:strCache>
                <c:ptCount val="1"/>
                <c:pt idx="0">
                  <c:v>Reserves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Figure'!$N$2:$N$43</c:f>
              <c:numCache>
                <c:formatCode>General</c:formatCode>
                <c:ptCount val="42"/>
                <c:pt idx="3" formatCode="#,##0.00,,,">
                  <c:v>284219185.60070807</c:v>
                </c:pt>
                <c:pt idx="4" formatCode="#,##0.00,,,">
                  <c:v>142721011.68452087</c:v>
                </c:pt>
                <c:pt idx="5" formatCode="#,##0.00,,,">
                  <c:v>-9049746.5379850864</c:v>
                </c:pt>
                <c:pt idx="6" formatCode="#,##0.00,,,">
                  <c:v>116725533.34845534</c:v>
                </c:pt>
                <c:pt idx="7" formatCode="#,##0.00,,,">
                  <c:v>28361505.390673205</c:v>
                </c:pt>
                <c:pt idx="8" formatCode="#,##0.00,,,">
                  <c:v>218428060.86602104</c:v>
                </c:pt>
                <c:pt idx="9" formatCode="#,##0.00,,,">
                  <c:v>288902413.57644522</c:v>
                </c:pt>
                <c:pt idx="10" formatCode="#,##0.00,,,">
                  <c:v>332254408.5425452</c:v>
                </c:pt>
                <c:pt idx="11" formatCode="#,##0.00,,,">
                  <c:v>423162487.37242746</c:v>
                </c:pt>
                <c:pt idx="12" formatCode="#,##0.00,,,">
                  <c:v>397881674.40207207</c:v>
                </c:pt>
                <c:pt idx="13" formatCode="#,##0.00,,,">
                  <c:v>574473095.39372873</c:v>
                </c:pt>
                <c:pt idx="14" formatCode="#,##0.00,,,">
                  <c:v>646933002.20994067</c:v>
                </c:pt>
                <c:pt idx="15" formatCode="#,##0.00,,,">
                  <c:v>603938187.61357403</c:v>
                </c:pt>
                <c:pt idx="16" formatCode="#,##0.00,,,">
                  <c:v>669770654.31998122</c:v>
                </c:pt>
                <c:pt idx="17" formatCode="#,##0.00,,,">
                  <c:v>497009805.03596109</c:v>
                </c:pt>
                <c:pt idx="18" formatCode="#,##0.00,,,">
                  <c:v>365010517.74856627</c:v>
                </c:pt>
                <c:pt idx="19" formatCode="#,##0.00,,,">
                  <c:v>393318922.51547533</c:v>
                </c:pt>
                <c:pt idx="20" formatCode="#,##0.00,,,">
                  <c:v>197848241.27618298</c:v>
                </c:pt>
                <c:pt idx="21" formatCode="#,##0.00,,,">
                  <c:v>345208606.04677916</c:v>
                </c:pt>
                <c:pt idx="22" formatCode="#,##0.00,,,">
                  <c:v>281567153.70875698</c:v>
                </c:pt>
                <c:pt idx="23" formatCode="#,##0.00,,,">
                  <c:v>424133269.1291604</c:v>
                </c:pt>
                <c:pt idx="24" formatCode="#,##0.00,,,">
                  <c:v>563056881.64857221</c:v>
                </c:pt>
                <c:pt idx="25" formatCode="#,##0.00,,,">
                  <c:v>438822885.43386579</c:v>
                </c:pt>
                <c:pt idx="26" formatCode="#,##0.00,,,">
                  <c:v>1193509194.0157652</c:v>
                </c:pt>
                <c:pt idx="27" formatCode="#,##0.00,,,">
                  <c:v>1109896383.5688953</c:v>
                </c:pt>
                <c:pt idx="28" formatCode="#,##0.00,,,">
                  <c:v>901564895.0096972</c:v>
                </c:pt>
                <c:pt idx="29" formatCode="#,##0.00,,,">
                  <c:v>631396387.9409107</c:v>
                </c:pt>
                <c:pt idx="30" formatCode="#,##0.00,,,">
                  <c:v>-600390428.58615935</c:v>
                </c:pt>
                <c:pt idx="31" formatCode="#,##0.00,,,">
                  <c:v>-1334419946.5067644</c:v>
                </c:pt>
                <c:pt idx="32" formatCode="#,##0.00,,,">
                  <c:v>-1157714838.9824767</c:v>
                </c:pt>
                <c:pt idx="33" formatCode="#,##0.00,,,">
                  <c:v>-974457788.22997713</c:v>
                </c:pt>
                <c:pt idx="34" formatCode="#,##0.00,,,">
                  <c:v>-381988031.32157159</c:v>
                </c:pt>
                <c:pt idx="35" formatCode="#,##0.00,,,">
                  <c:v>446154740.18518245</c:v>
                </c:pt>
                <c:pt idx="36" formatCode="#,##0.00,,,">
                  <c:v>451893471.70528793</c:v>
                </c:pt>
                <c:pt idx="37" formatCode="#,##0.00,,,">
                  <c:v>-721363058.82841682</c:v>
                </c:pt>
                <c:pt idx="38" formatCode="#,##0.00,,,">
                  <c:v>-1212689470.4349222</c:v>
                </c:pt>
                <c:pt idx="39" formatCode="#,##0.00,,,">
                  <c:v>-1205784564.9749174</c:v>
                </c:pt>
                <c:pt idx="40" formatCode="#,##0.00,,,">
                  <c:v>-1381485418.7538204</c:v>
                </c:pt>
                <c:pt idx="41" formatCode="#,##0.00,,,">
                  <c:v>-213514711.46536809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9F-DA40-B799-8957AF297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34932448"/>
        <c:axId val="1153528672"/>
      </c:barChart>
      <c:lineChart>
        <c:grouping val="standard"/>
        <c:varyColors val="0"/>
        <c:ser>
          <c:idx val="5"/>
          <c:order val="5"/>
          <c:tx>
            <c:strRef>
              <c:f>'Fin Figure'!$O$1</c:f>
              <c:strCache>
                <c:ptCount val="1"/>
                <c:pt idx="0">
                  <c:v>Net Flow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Figure'!$O$2:$O$43</c:f>
              <c:numCache>
                <c:formatCode>General</c:formatCode>
                <c:ptCount val="42"/>
                <c:pt idx="3" formatCode="#,##0.00,,,">
                  <c:v>4414046022.7264624</c:v>
                </c:pt>
                <c:pt idx="4" formatCode="#,##0.00,,,">
                  <c:v>5159567403.6454887</c:v>
                </c:pt>
                <c:pt idx="5" formatCode="#,##0.00,,,">
                  <c:v>5681032097.9453506</c:v>
                </c:pt>
                <c:pt idx="6" formatCode="#,##0.00,,,">
                  <c:v>6549558832.7078123</c:v>
                </c:pt>
                <c:pt idx="7" formatCode="#,##0.00,,,">
                  <c:v>5803977766.6872807</c:v>
                </c:pt>
                <c:pt idx="8" formatCode="#,##0.00,,,">
                  <c:v>4887662070.21912</c:v>
                </c:pt>
                <c:pt idx="9" formatCode="#,##0.00,,,">
                  <c:v>4259649175.2628384</c:v>
                </c:pt>
                <c:pt idx="10" formatCode="#,##0.00,,,">
                  <c:v>3258164670.8924146</c:v>
                </c:pt>
                <c:pt idx="11" formatCode="#,##0.00,,,">
                  <c:v>3460214499.6912656</c:v>
                </c:pt>
                <c:pt idx="12" formatCode="#,##0.00,,,">
                  <c:v>3826481366.7624879</c:v>
                </c:pt>
                <c:pt idx="13" formatCode="#,##0.00,,,">
                  <c:v>3783017697.1377549</c:v>
                </c:pt>
                <c:pt idx="14" formatCode="#,##0.00,,,">
                  <c:v>3651531692.8914757</c:v>
                </c:pt>
                <c:pt idx="15" formatCode="#,##0.00,,,">
                  <c:v>3777996651.6025743</c:v>
                </c:pt>
                <c:pt idx="16" formatCode="#,##0.00,,,">
                  <c:v>3875080149.0485206</c:v>
                </c:pt>
                <c:pt idx="17" formatCode="#,##0.00,,,">
                  <c:v>3912122269.5335736</c:v>
                </c:pt>
                <c:pt idx="18" formatCode="#,##0.00,,,">
                  <c:v>4233139160.5836849</c:v>
                </c:pt>
                <c:pt idx="19" formatCode="#,##0.00,,,">
                  <c:v>4032556292.179503</c:v>
                </c:pt>
                <c:pt idx="20" formatCode="#,##0.00,,,">
                  <c:v>3547685293.7169533</c:v>
                </c:pt>
                <c:pt idx="21" formatCode="#,##0.00,,,">
                  <c:v>2763027096.2621865</c:v>
                </c:pt>
                <c:pt idx="22" formatCode="#,##0.00,,,">
                  <c:v>2534854551.9421182</c:v>
                </c:pt>
                <c:pt idx="23" formatCode="#,##0.00,,,">
                  <c:v>2914913716.9747949</c:v>
                </c:pt>
                <c:pt idx="24" formatCode="#,##0.00,,,">
                  <c:v>2702159637.8049312</c:v>
                </c:pt>
                <c:pt idx="25" formatCode="#,##0.00,,,">
                  <c:v>3207825761.6516256</c:v>
                </c:pt>
                <c:pt idx="26" formatCode="#,##0.00,,,">
                  <c:v>3327992319.813971</c:v>
                </c:pt>
                <c:pt idx="27" formatCode="#,##0.00,,,">
                  <c:v>3026232495.3513298</c:v>
                </c:pt>
                <c:pt idx="28" formatCode="#,##0.00,,,">
                  <c:v>3141274111.7500477</c:v>
                </c:pt>
                <c:pt idx="29" formatCode="#,##0.00,,,">
                  <c:v>2264196179.7100682</c:v>
                </c:pt>
                <c:pt idx="30" formatCode="#,##0.00,,,">
                  <c:v>1123994692.995872</c:v>
                </c:pt>
                <c:pt idx="31" formatCode="#,##0.00,,,">
                  <c:v>479101777.12461376</c:v>
                </c:pt>
                <c:pt idx="32" formatCode="#,##0.00,,,">
                  <c:v>686239440.67275858</c:v>
                </c:pt>
                <c:pt idx="33" formatCode="#,##0.00,,,">
                  <c:v>1223406082.7002778</c:v>
                </c:pt>
                <c:pt idx="34" formatCode="#,##0.00,,,">
                  <c:v>2019961544.1054013</c:v>
                </c:pt>
                <c:pt idx="35" formatCode="#,##0.00,,,">
                  <c:v>2661673954.8398943</c:v>
                </c:pt>
                <c:pt idx="36" formatCode="#,##0.00,,,">
                  <c:v>2657606256.5564194</c:v>
                </c:pt>
                <c:pt idx="37" formatCode="#,##0.00,,,">
                  <c:v>2614148100.6001282</c:v>
                </c:pt>
                <c:pt idx="38" formatCode="#,##0.00,,,">
                  <c:v>3354345244.8531723</c:v>
                </c:pt>
                <c:pt idx="39" formatCode="#,##0.00,,,">
                  <c:v>3723724897.5655584</c:v>
                </c:pt>
                <c:pt idx="40" formatCode="#,##0.00,,,">
                  <c:v>3565470342.2960262</c:v>
                </c:pt>
                <c:pt idx="41" formatCode="#,##0.00,,,">
                  <c:v>4654829314.9105167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89F-DA40-B799-8957AF297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932448"/>
        <c:axId val="1153528672"/>
      </c:lineChart>
      <c:dateAx>
        <c:axId val="53493244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528672"/>
        <c:crosses val="autoZero"/>
        <c:auto val="1"/>
        <c:lblOffset val="100"/>
        <c:baseTimeUnit val="months"/>
        <c:majorUnit val="6"/>
        <c:majorTimeUnit val="months"/>
      </c:dateAx>
      <c:valAx>
        <c:axId val="115352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</a:t>
                </a:r>
                <a:r>
                  <a:rPr lang="en-US" baseline="0"/>
                  <a:t>nt of GDP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,,,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93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539750</xdr:colOff>
      <xdr:row>17</xdr:row>
      <xdr:rowOff>177800</xdr:rowOff>
    </xdr:from>
    <xdr:to>
      <xdr:col>14</xdr:col>
      <xdr:colOff>50800</xdr:colOff>
      <xdr:row>32</xdr:row>
      <xdr:rowOff>171450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5F8B7F2-43C7-E5F7-069C-0C877F9B12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412750</xdr:colOff>
      <xdr:row>4</xdr:row>
      <xdr:rowOff>50800</xdr:rowOff>
    </xdr:from>
    <xdr:to>
      <xdr:col>14</xdr:col>
      <xdr:colOff>38100</xdr:colOff>
      <xdr:row>23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CE451E-C0BA-3E94-B64B-1663D92840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sanbernhardt/Documents/broken%20promise/Japan%20BOP%20PII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sanbernhardt/Documents/broken%20promise/Korea%20BOP%20PI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Exchange Rate"/>
      <sheetName val="BOP"/>
      <sheetName val="II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Exchange Rate"/>
      <sheetName val="BOP"/>
      <sheetName val="II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31DAB-391C-6846-A790-1309F5D57CF4}">
  <dimension ref="A1:C47"/>
  <sheetViews>
    <sheetView topLeftCell="A21" workbookViewId="0">
      <selection activeCell="A48" sqref="A48"/>
    </sheetView>
  </sheetViews>
  <sheetFormatPr defaultColWidth="11" defaultRowHeight="15.75" x14ac:dyDescent="0.25"/>
  <cols>
    <col min="2" max="3" width="12.125" bestFit="1" customWidth="1"/>
  </cols>
  <sheetData>
    <row r="1" spans="1:3" x14ac:dyDescent="0.25">
      <c r="B1" t="s">
        <v>61</v>
      </c>
      <c r="C1" t="s">
        <v>62</v>
      </c>
    </row>
    <row r="2" spans="1:3" x14ac:dyDescent="0.25">
      <c r="A2" s="2">
        <v>42005</v>
      </c>
      <c r="B2" s="5">
        <f>+[1]GDP!B241/'[1]Exchange Rate'!C234</f>
        <v>4490326367772.9531</v>
      </c>
      <c r="C2" s="5">
        <f>+[2]GDP!B222/'[2]Exchange Rate'!C234*4</f>
        <v>1559358512408.2197</v>
      </c>
    </row>
    <row r="3" spans="1:3" x14ac:dyDescent="0.25">
      <c r="A3" s="2">
        <v>42095</v>
      </c>
      <c r="B3" s="5">
        <f>+[1]GDP!B242/'[1]Exchange Rate'!C235</f>
        <v>4435778469996.3721</v>
      </c>
      <c r="C3" s="5">
        <f>+[2]GDP!B223/'[2]Exchange Rate'!C235*4</f>
        <v>1576409315549.5171</v>
      </c>
    </row>
    <row r="4" spans="1:3" x14ac:dyDescent="0.25">
      <c r="A4" s="2">
        <v>42186</v>
      </c>
      <c r="B4" s="5">
        <f>+[1]GDP!B243/'[1]Exchange Rate'!C236</f>
        <v>4416229241606.5908</v>
      </c>
      <c r="C4" s="5">
        <f>+[2]GDP!B224/'[2]Exchange Rate'!C236*4</f>
        <v>1499214389178.4705</v>
      </c>
    </row>
    <row r="5" spans="1:3" x14ac:dyDescent="0.25">
      <c r="A5" s="2">
        <v>42278</v>
      </c>
      <c r="B5" s="5">
        <f>+[1]GDP!B244/'[1]Exchange Rate'!C237</f>
        <v>4438468457879.1982</v>
      </c>
      <c r="C5" s="5">
        <f>+[2]GDP!B225/'[2]Exchange Rate'!C237*4</f>
        <v>1525198379214.3208</v>
      </c>
    </row>
    <row r="6" spans="1:3" x14ac:dyDescent="0.25">
      <c r="A6" s="2">
        <v>42370</v>
      </c>
      <c r="B6" s="5">
        <f>+[1]GDP!B245/'[1]Exchange Rate'!C238</f>
        <v>4721709542847.7373</v>
      </c>
      <c r="C6" s="5">
        <f>+[2]GDP!B226/'[2]Exchange Rate'!C238*4</f>
        <v>1501748987450.2041</v>
      </c>
    </row>
    <row r="7" spans="1:3" x14ac:dyDescent="0.25">
      <c r="A7" s="2">
        <v>42461</v>
      </c>
      <c r="B7" s="5">
        <f>+[1]GDP!B246/'[1]Exchange Rate'!C239</f>
        <v>5023074461209.9727</v>
      </c>
      <c r="C7" s="5">
        <f>+[2]GDP!B227/'[2]Exchange Rate'!C239*4</f>
        <v>1576294733946.2207</v>
      </c>
    </row>
    <row r="8" spans="1:3" x14ac:dyDescent="0.25">
      <c r="A8" s="2">
        <v>42552</v>
      </c>
      <c r="B8" s="5">
        <f>+[1]GDP!B247/'[1]Exchange Rate'!C240</f>
        <v>5308659045976.0186</v>
      </c>
      <c r="C8" s="5">
        <f>+[2]GDP!B228/'[2]Exchange Rate'!C240*4</f>
        <v>1634965836717.9561</v>
      </c>
    </row>
    <row r="9" spans="1:3" x14ac:dyDescent="0.25">
      <c r="A9" s="2">
        <v>42644</v>
      </c>
      <c r="B9" s="5">
        <f>+[1]GDP!B248/'[1]Exchange Rate'!C241</f>
        <v>4990616457908.582</v>
      </c>
      <c r="C9" s="5">
        <f>+[2]GDP!B229/'[2]Exchange Rate'!C241*4</f>
        <v>1608393289519.1973</v>
      </c>
    </row>
    <row r="10" spans="1:3" x14ac:dyDescent="0.25">
      <c r="A10" s="2">
        <v>42736</v>
      </c>
      <c r="B10" s="5">
        <f>+[1]GDP!B249/'[1]Exchange Rate'!C242</f>
        <v>4820958174205.7334</v>
      </c>
      <c r="C10" s="5">
        <f>+[2]GDP!B230/'[2]Exchange Rate'!C242*4</f>
        <v>1644014096092.4038</v>
      </c>
    </row>
    <row r="11" spans="1:3" x14ac:dyDescent="0.25">
      <c r="A11" s="2">
        <v>42826</v>
      </c>
      <c r="B11" s="5">
        <f>+[1]GDP!B250/'[1]Exchange Rate'!C243</f>
        <v>4956521643051.8691</v>
      </c>
      <c r="C11" s="5">
        <f>+[2]GDP!B231/'[2]Exchange Rate'!C243*4</f>
        <v>1694892814450.7905</v>
      </c>
    </row>
    <row r="12" spans="1:3" x14ac:dyDescent="0.25">
      <c r="A12" s="2">
        <v>42917</v>
      </c>
      <c r="B12" s="5">
        <f>+[1]GDP!B251/'[1]Exchange Rate'!C244</f>
        <v>5018611645726.1758</v>
      </c>
      <c r="C12" s="5">
        <f>+[2]GDP!B232/'[2]Exchange Rate'!C244*4</f>
        <v>1740973627965.3083</v>
      </c>
    </row>
    <row r="13" spans="1:3" x14ac:dyDescent="0.25">
      <c r="A13" s="2">
        <v>43009</v>
      </c>
      <c r="B13" s="5">
        <f>+[1]GDP!B252/'[1]Exchange Rate'!C245</f>
        <v>4928973581083.3213</v>
      </c>
      <c r="C13" s="5">
        <f>+[2]GDP!B233/'[2]Exchange Rate'!C245*4</f>
        <v>1763356619782.7522</v>
      </c>
    </row>
    <row r="14" spans="1:3" x14ac:dyDescent="0.25">
      <c r="A14" s="2">
        <v>43101</v>
      </c>
      <c r="B14" s="5">
        <f>+[1]GDP!B253/'[1]Exchange Rate'!C246</f>
        <v>5160076515964.2803</v>
      </c>
      <c r="C14" s="5">
        <f>+[2]GDP!B234/'[2]Exchange Rate'!C246*4</f>
        <v>1847713700643.5393</v>
      </c>
    </row>
    <row r="15" spans="1:3" x14ac:dyDescent="0.25">
      <c r="A15" s="2">
        <v>43191</v>
      </c>
      <c r="B15" s="5">
        <f>+[1]GDP!B254/'[1]Exchange Rate'!C247</f>
        <v>5123241230279.375</v>
      </c>
      <c r="C15" s="5">
        <f>+[2]GDP!B235/'[2]Exchange Rate'!C247*4</f>
        <v>1853003599067.0288</v>
      </c>
    </row>
    <row r="16" spans="1:3" x14ac:dyDescent="0.25">
      <c r="A16" s="2">
        <v>43282</v>
      </c>
      <c r="B16" s="5">
        <f>+[1]GDP!B255/'[1]Exchange Rate'!C248</f>
        <v>4982233120399.2334</v>
      </c>
      <c r="C16" s="5">
        <f>+[2]GDP!B236/'[2]Exchange Rate'!C248*4</f>
        <v>1804735373229.7144</v>
      </c>
    </row>
    <row r="17" spans="1:3" x14ac:dyDescent="0.25">
      <c r="A17" s="2">
        <v>43374</v>
      </c>
      <c r="B17" s="5">
        <f>+[1]GDP!B256/'[1]Exchange Rate'!C249</f>
        <v>4902247914316.8682</v>
      </c>
      <c r="C17" s="5">
        <f>+[2]GDP!B237/'[2]Exchange Rate'!C249*4</f>
        <v>1793824538995.769</v>
      </c>
    </row>
    <row r="18" spans="1:3" x14ac:dyDescent="0.25">
      <c r="A18" s="2">
        <v>43466</v>
      </c>
      <c r="B18" s="5">
        <f>+[1]GDP!B257/'[1]Exchange Rate'!C250</f>
        <v>5072563926524.6045</v>
      </c>
      <c r="C18" s="5">
        <f>+[2]GDP!B238/'[2]Exchange Rate'!C250*4</f>
        <v>1789685497323.1084</v>
      </c>
    </row>
    <row r="19" spans="1:3" x14ac:dyDescent="0.25">
      <c r="A19" s="2">
        <v>43556</v>
      </c>
      <c r="B19" s="5">
        <f>+[1]GDP!B258/'[1]Exchange Rate'!C251</f>
        <v>5105147161770.2617</v>
      </c>
      <c r="C19" s="5">
        <f>+[2]GDP!B239/'[2]Exchange Rate'!C251*4</f>
        <v>1748726749069.9629</v>
      </c>
    </row>
    <row r="20" spans="1:3" x14ac:dyDescent="0.25">
      <c r="A20" s="2">
        <v>43647</v>
      </c>
      <c r="B20" s="5">
        <f>+[1]GDP!B259/'[1]Exchange Rate'!C252</f>
        <v>5231683701638.4355</v>
      </c>
      <c r="C20" s="5">
        <f>+[2]GDP!B240/'[2]Exchange Rate'!C252*4</f>
        <v>1712406807674.2776</v>
      </c>
    </row>
    <row r="21" spans="1:3" x14ac:dyDescent="0.25">
      <c r="A21" s="2">
        <v>43739</v>
      </c>
      <c r="B21" s="5">
        <f>+[1]GDP!B260/'[1]Exchange Rate'!C253</f>
        <v>5062411736316.5137</v>
      </c>
      <c r="C21" s="5">
        <f>+[2]GDP!B241/'[2]Exchange Rate'!C253*4</f>
        <v>1755609709079.167</v>
      </c>
    </row>
    <row r="22" spans="1:3" x14ac:dyDescent="0.25">
      <c r="A22" s="2">
        <v>43831</v>
      </c>
      <c r="B22" s="5">
        <f>+[1]GDP!B261/'[1]Exchange Rate'!C254</f>
        <v>5093159327397.0039</v>
      </c>
      <c r="C22" s="5">
        <f>+[2]GDP!B242/'[2]Exchange Rate'!C254*4</f>
        <v>1709476826078.2078</v>
      </c>
    </row>
    <row r="23" spans="1:3" x14ac:dyDescent="0.25">
      <c r="A23" s="2">
        <v>43922</v>
      </c>
      <c r="B23" s="5">
        <f>+[1]GDP!B262/'[1]Exchange Rate'!C255</f>
        <v>4775524041839.1855</v>
      </c>
      <c r="C23" s="5">
        <f>+[2]GDP!B243/'[2]Exchange Rate'!C255*4</f>
        <v>1650618601439.4502</v>
      </c>
    </row>
    <row r="24" spans="1:3" x14ac:dyDescent="0.25">
      <c r="A24" s="2">
        <v>44013</v>
      </c>
      <c r="B24" s="5">
        <f>+[1]GDP!B263/'[1]Exchange Rate'!C256</f>
        <v>5091584752918.7578</v>
      </c>
      <c r="C24" s="5">
        <f>+[2]GDP!B244/'[2]Exchange Rate'!C256*4</f>
        <v>1746682302113.8762</v>
      </c>
    </row>
    <row r="25" spans="1:3" x14ac:dyDescent="0.25">
      <c r="A25" s="2">
        <v>44105</v>
      </c>
      <c r="B25" s="5">
        <f>+[1]GDP!B264/'[1]Exchange Rate'!C257</f>
        <v>5254188670092.2295</v>
      </c>
      <c r="C25" s="5">
        <f>+[2]GDP!B245/'[2]Exchange Rate'!C257*4</f>
        <v>1880182209815.3882</v>
      </c>
    </row>
    <row r="26" spans="1:3" x14ac:dyDescent="0.25">
      <c r="A26" s="2">
        <v>44197</v>
      </c>
      <c r="B26" s="5">
        <f>+[1]GDP!B265/'[1]Exchange Rate'!C258</f>
        <v>5200878042011.8066</v>
      </c>
      <c r="C26" s="5">
        <f>+[2]GDP!B246/'[2]Exchange Rate'!C258*4</f>
        <v>1931991988575.637</v>
      </c>
    </row>
    <row r="27" spans="1:3" x14ac:dyDescent="0.25">
      <c r="A27" s="2">
        <v>44287</v>
      </c>
      <c r="B27" s="5">
        <f>+[1]GDP!B266/'[1]Exchange Rate'!C259</f>
        <v>5060368857054.585</v>
      </c>
      <c r="C27" s="5">
        <f>+[2]GDP!B247/'[2]Exchange Rate'!C259*4</f>
        <v>1965122979328.0696</v>
      </c>
    </row>
    <row r="28" spans="1:3" x14ac:dyDescent="0.25">
      <c r="A28" s="2">
        <v>44378</v>
      </c>
      <c r="B28" s="5">
        <f>+[1]GDP!B267/'[1]Exchange Rate'!C260</f>
        <v>5012220481614.1475</v>
      </c>
      <c r="C28" s="5">
        <f>+[2]GDP!B248/'[2]Exchange Rate'!C260*4</f>
        <v>1941531783088.5583</v>
      </c>
    </row>
    <row r="29" spans="1:3" x14ac:dyDescent="0.25">
      <c r="A29" s="2">
        <v>44470</v>
      </c>
      <c r="B29" s="5">
        <f>+[1]GDP!B268/'[1]Exchange Rate'!C261</f>
        <v>4901811775867.9922</v>
      </c>
      <c r="C29" s="5">
        <f>+[2]GDP!B249/'[2]Exchange Rate'!C261*4</f>
        <v>1931174553087.1958</v>
      </c>
    </row>
    <row r="30" spans="1:3" x14ac:dyDescent="0.25">
      <c r="A30" s="2">
        <v>44562</v>
      </c>
      <c r="B30" s="5">
        <f>+[1]GDP!B269/'[1]Exchange Rate'!C262</f>
        <v>4796543669913.5059</v>
      </c>
      <c r="C30" s="5">
        <f>+[2]GDP!B250/'[2]Exchange Rate'!C262*4</f>
        <v>1915212792454.71</v>
      </c>
    </row>
    <row r="31" spans="1:3" x14ac:dyDescent="0.25">
      <c r="A31" s="2">
        <v>44652</v>
      </c>
      <c r="B31" s="5">
        <f>+[1]GDP!B270/'[1]Exchange Rate'!C263</f>
        <v>4320810860947.4419</v>
      </c>
      <c r="C31" s="5">
        <f>+[2]GDP!B251/'[2]Exchange Rate'!C263*4</f>
        <v>1849963778948.4087</v>
      </c>
    </row>
    <row r="32" spans="1:3" x14ac:dyDescent="0.25">
      <c r="A32" s="2">
        <v>44743</v>
      </c>
      <c r="B32" s="5">
        <f>+[1]GDP!B271/'[1]Exchange Rate'!C264</f>
        <v>4029912795073.8916</v>
      </c>
      <c r="C32" s="5">
        <f>+[2]GDP!B252/'[2]Exchange Rate'!C264*4</f>
        <v>1738079518498.1487</v>
      </c>
    </row>
    <row r="33" spans="1:3" x14ac:dyDescent="0.25">
      <c r="A33" s="2">
        <v>44835</v>
      </c>
      <c r="B33" s="5">
        <f>+[1]GDP!B272/'[1]Exchange Rate'!C265</f>
        <v>4001825457320.5137</v>
      </c>
      <c r="C33" s="5">
        <f>+[2]GDP!B253/'[2]Exchange Rate'!C265*4</f>
        <v>1710384195665.2673</v>
      </c>
    </row>
    <row r="34" spans="1:3" x14ac:dyDescent="0.25">
      <c r="A34" s="2">
        <v>44927</v>
      </c>
      <c r="B34" s="5">
        <f>+[1]GDP!B273/'[1]Exchange Rate'!C266</f>
        <v>4402709191035.3545</v>
      </c>
      <c r="C34" s="5">
        <f>+[2]GDP!B254/'[2]Exchange Rate'!C266*4</f>
        <v>1849366794639.7795</v>
      </c>
    </row>
    <row r="35" spans="1:3" x14ac:dyDescent="0.25">
      <c r="A35" s="2">
        <v>45017</v>
      </c>
      <c r="B35" s="5">
        <f>+[1]GDP!B274/'[1]Exchange Rate'!C267</f>
        <v>4315503382361.9185</v>
      </c>
      <c r="C35" s="5">
        <f>+[2]GDP!B255/'[2]Exchange Rate'!C267*4</f>
        <v>1815646513372.8699</v>
      </c>
    </row>
    <row r="36" spans="1:3" x14ac:dyDescent="0.25">
      <c r="A36" s="2">
        <v>45108</v>
      </c>
      <c r="B36" s="5">
        <f>+[1]GDP!B275/'[1]Exchange Rate'!C268</f>
        <v>4106478768341.7822</v>
      </c>
      <c r="C36" s="5">
        <f>+[2]GDP!B256/'[2]Exchange Rate'!C268*4</f>
        <v>1846625421936.6431</v>
      </c>
    </row>
    <row r="37" spans="1:3" x14ac:dyDescent="0.25">
      <c r="A37" s="2">
        <v>45200</v>
      </c>
      <c r="B37" s="5">
        <f>+[1]GDP!B276/'[1]Exchange Rate'!C269</f>
        <v>4018852498904.7783</v>
      </c>
      <c r="C37" s="5">
        <f>+[2]GDP!B257/'[2]Exchange Rate'!C269*4</f>
        <v>1867593933004.8064</v>
      </c>
    </row>
    <row r="38" spans="1:3" x14ac:dyDescent="0.25">
      <c r="A38" s="2">
        <v>45292</v>
      </c>
      <c r="B38" s="5">
        <f>+[1]GDP!B277/'[1]Exchange Rate'!C270</f>
        <v>4000818979971.1611</v>
      </c>
      <c r="C38" s="5">
        <f>+[2]GDP!B258/'[2]Exchange Rate'!C270*4</f>
        <v>1907321726041.1538</v>
      </c>
    </row>
    <row r="39" spans="1:3" x14ac:dyDescent="0.25">
      <c r="A39" s="2">
        <v>45383</v>
      </c>
      <c r="B39" s="5">
        <f>+[1]GDP!B278/'[1]Exchange Rate'!C271</f>
        <v>3888167716122.1367</v>
      </c>
      <c r="C39" s="5">
        <f>+[2]GDP!B259/'[2]Exchange Rate'!C271*4</f>
        <v>1861768339674.4836</v>
      </c>
    </row>
    <row r="40" spans="1:3" x14ac:dyDescent="0.25">
      <c r="A40" s="2">
        <v>45474</v>
      </c>
      <c r="B40" s="5">
        <f>+[1]GDP!B279/'[1]Exchange Rate'!C272</f>
        <v>4104067027190.6919</v>
      </c>
      <c r="C40" s="5">
        <f>+[2]GDP!B260/'[2]Exchange Rate'!C272*4</f>
        <v>1871411249033.1135</v>
      </c>
    </row>
    <row r="41" spans="1:3" x14ac:dyDescent="0.25">
      <c r="A41" s="2">
        <v>45566</v>
      </c>
      <c r="B41" s="5">
        <f>+[1]GDP!B280/'[1]Exchange Rate'!C273</f>
        <v>4073164465182.2539</v>
      </c>
      <c r="C41" s="5">
        <f>+[2]GDP!B261/'[2]Exchange Rate'!C273*4</f>
        <v>1862241692131.4067</v>
      </c>
    </row>
    <row r="42" spans="1:3" x14ac:dyDescent="0.25">
      <c r="A42" s="2">
        <v>45658</v>
      </c>
      <c r="B42" s="5">
        <f>+[1]GDP!B281/'[1]Exchange Rate'!C274</f>
        <v>4098662890370.6377</v>
      </c>
      <c r="C42" s="5">
        <f>+[2]GDP!B262/'[2]Exchange Rate'!C274*4</f>
        <v>1782052726980.7117</v>
      </c>
    </row>
    <row r="43" spans="1:3" x14ac:dyDescent="0.25">
      <c r="A43" s="2">
        <v>45748</v>
      </c>
      <c r="B43" s="5">
        <f>+[1]GDP!B282/'[1]Exchange Rate'!C275</f>
        <v>4392365429850.2285</v>
      </c>
      <c r="C43" s="5">
        <f>+[2]GDP!B263/'[2]Exchange Rate'!C275*4</f>
        <v>1883209796112.4741</v>
      </c>
    </row>
    <row r="44" spans="1:3" x14ac:dyDescent="0.25">
      <c r="A44" s="2">
        <v>45839</v>
      </c>
      <c r="B44" s="5">
        <f>+[1]GDP!B283/'[1]Exchange Rate'!C276</f>
        <v>4311123231282.7666</v>
      </c>
      <c r="C44" s="5">
        <f>+[2]GDP!B264/'[2]Exchange Rate'!C276*4</f>
        <v>1918127268921.8157</v>
      </c>
    </row>
    <row r="45" spans="1:3" x14ac:dyDescent="0.25">
      <c r="B45" s="5"/>
      <c r="C45" s="5"/>
    </row>
    <row r="47" spans="1:3" x14ac:dyDescent="0.25">
      <c r="A47" t="s">
        <v>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C1919-0A39-EC4E-BB7E-AB9C4DD6657D}">
  <dimension ref="A1:G73"/>
  <sheetViews>
    <sheetView topLeftCell="A17" workbookViewId="0">
      <selection activeCell="B49" sqref="B49"/>
    </sheetView>
  </sheetViews>
  <sheetFormatPr defaultColWidth="11" defaultRowHeight="15.75" x14ac:dyDescent="0.25"/>
  <cols>
    <col min="3" max="3" width="11.125" bestFit="1" customWidth="1"/>
  </cols>
  <sheetData>
    <row r="1" spans="1:7" x14ac:dyDescent="0.25">
      <c r="A1" t="s">
        <v>0</v>
      </c>
      <c r="B1" t="s">
        <v>63</v>
      </c>
      <c r="C1" t="s">
        <v>64</v>
      </c>
      <c r="D1" t="s">
        <v>65</v>
      </c>
      <c r="E1" t="s">
        <v>66</v>
      </c>
      <c r="F1" t="s">
        <v>67</v>
      </c>
    </row>
    <row r="2" spans="1:7" x14ac:dyDescent="0.25">
      <c r="A2" s="4">
        <f>+'J&amp;K BOP GDP'!A2</f>
        <v>42005</v>
      </c>
      <c r="B2" s="5">
        <f>+SUM(C2:F2)</f>
        <v>3926945050.6106405</v>
      </c>
      <c r="C2" s="5">
        <f>+('J&amp;K BOP GDP'!B2-'J&amp;K BOP GDP'!C2)</f>
        <v>1750368486.7293892</v>
      </c>
      <c r="D2" s="5">
        <f>+('J&amp;K BOP GDP'!D2-'J&amp;K BOP GDP'!E2)</f>
        <v>-602687992.19388962</v>
      </c>
      <c r="E2" s="5">
        <f>+('J&amp;K BOP GDP'!F2-'J&amp;K BOP GDP'!G2)</f>
        <v>3131306916.3868489</v>
      </c>
      <c r="F2" s="5">
        <f>+('J&amp;K BOP GDP'!H2-'J&amp;K BOP GDP'!I2)</f>
        <v>-352042360.31170797</v>
      </c>
      <c r="G2" s="5"/>
    </row>
    <row r="3" spans="1:7" x14ac:dyDescent="0.25">
      <c r="A3" s="4">
        <f>+'J&amp;K BOP GDP'!A3</f>
        <v>42095</v>
      </c>
      <c r="B3" s="5">
        <f t="shared" ref="B3:B43" si="0">+SUM(C3:F3)</f>
        <v>4054986852.2021694</v>
      </c>
      <c r="C3" s="5">
        <f>+('J&amp;K BOP GDP'!B3-'J&amp;K BOP GDP'!C3)</f>
        <v>1931488438.6083069</v>
      </c>
      <c r="D3" s="5">
        <f>+('J&amp;K BOP GDP'!D3-'J&amp;K BOP GDP'!E3)</f>
        <v>-556916096.46849871</v>
      </c>
      <c r="E3" s="5">
        <f>+('J&amp;K BOP GDP'!F3-'J&amp;K BOP GDP'!G3)</f>
        <v>3042211700.9247723</v>
      </c>
      <c r="F3" s="5">
        <f>+('J&amp;K BOP GDP'!H3-'J&amp;K BOP GDP'!I3)</f>
        <v>-361797190.86241168</v>
      </c>
      <c r="G3" s="5"/>
    </row>
    <row r="4" spans="1:7" x14ac:dyDescent="0.25">
      <c r="A4" s="4">
        <f>+'J&amp;K BOP GDP'!A4</f>
        <v>42186</v>
      </c>
      <c r="B4" s="5">
        <f t="shared" si="0"/>
        <v>3959163626.4183822</v>
      </c>
      <c r="C4" s="5">
        <f>+('J&amp;K BOP GDP'!B4-'J&amp;K BOP GDP'!C4)</f>
        <v>1700775016.5739403</v>
      </c>
      <c r="D4" s="5">
        <f>+('J&amp;K BOP GDP'!D4-'J&amp;K BOP GDP'!E4)</f>
        <v>-366089877.90296078</v>
      </c>
      <c r="E4" s="5">
        <f>+('J&amp;K BOP GDP'!F4-'J&amp;K BOP GDP'!G4)</f>
        <v>2978397331.8358903</v>
      </c>
      <c r="F4" s="5">
        <f>+('J&amp;K BOP GDP'!H4-'J&amp;K BOP GDP'!I4)</f>
        <v>-353918844.08848804</v>
      </c>
      <c r="G4" s="5"/>
    </row>
    <row r="5" spans="1:7" x14ac:dyDescent="0.25">
      <c r="A5" s="4">
        <f>+'J&amp;K BOP GDP'!A5</f>
        <v>42278</v>
      </c>
      <c r="B5" s="5">
        <f t="shared" si="0"/>
        <v>4232586323.990202</v>
      </c>
      <c r="C5" s="5">
        <f>+('J&amp;K BOP GDP'!B5-'J&amp;K BOP GDP'!C5)</f>
        <v>2158797315.1987743</v>
      </c>
      <c r="D5" s="5">
        <f>+('J&amp;K BOP GDP'!D5-'J&amp;K BOP GDP'!E5)</f>
        <v>-518656335.46495438</v>
      </c>
      <c r="E5" s="5">
        <f>+('J&amp;K BOP GDP'!F5-'J&amp;K BOP GDP'!G5)</f>
        <v>2955447517.1750684</v>
      </c>
      <c r="F5" s="5">
        <f>+('J&amp;K BOP GDP'!H5-'J&amp;K BOP GDP'!I5)</f>
        <v>-363002172.91868603</v>
      </c>
      <c r="G5" s="5"/>
    </row>
    <row r="6" spans="1:7" x14ac:dyDescent="0.25">
      <c r="A6" s="4">
        <f>+'J&amp;K BOP GDP'!A6</f>
        <v>42370</v>
      </c>
      <c r="B6" s="5">
        <f t="shared" si="0"/>
        <v>4843775362.5114641</v>
      </c>
      <c r="C6" s="5">
        <f>+('J&amp;K BOP GDP'!B6-'J&amp;K BOP GDP'!C6)</f>
        <v>2550365782.600378</v>
      </c>
      <c r="D6" s="5">
        <f>+('J&amp;K BOP GDP'!D6-'J&amp;K BOP GDP'!E6)</f>
        <v>-237903408.40325737</v>
      </c>
      <c r="E6" s="5">
        <f>+('J&amp;K BOP GDP'!F6-'J&amp;K BOP GDP'!G6)</f>
        <v>2893710532.3213577</v>
      </c>
      <c r="F6" s="5">
        <f>+('J&amp;K BOP GDP'!H6-'J&amp;K BOP GDP'!I6)</f>
        <v>-362397544.00701404</v>
      </c>
      <c r="G6" s="5"/>
    </row>
    <row r="7" spans="1:7" x14ac:dyDescent="0.25">
      <c r="A7" s="4">
        <f>+'J&amp;K BOP GDP'!A7</f>
        <v>42461</v>
      </c>
      <c r="B7" s="5">
        <f t="shared" si="0"/>
        <v>4597926228.2235775</v>
      </c>
      <c r="C7" s="5">
        <f>+('J&amp;K BOP GDP'!B7-'J&amp;K BOP GDP'!C7)</f>
        <v>2697437580.2608147</v>
      </c>
      <c r="D7" s="5">
        <f>+('J&amp;K BOP GDP'!D7-'J&amp;K BOP GDP'!E7)</f>
        <v>-490757979.10296297</v>
      </c>
      <c r="E7" s="5">
        <f>+('J&amp;K BOP GDP'!F7-'J&amp;K BOP GDP'!G7)</f>
        <v>2783767879.2638102</v>
      </c>
      <c r="F7" s="5">
        <f>+('J&amp;K BOP GDP'!H7-'J&amp;K BOP GDP'!I7)</f>
        <v>-392521252.19808352</v>
      </c>
      <c r="G7" s="5"/>
    </row>
    <row r="8" spans="1:7" x14ac:dyDescent="0.25">
      <c r="A8" s="4">
        <f>+'J&amp;K BOP GDP'!A8</f>
        <v>42552</v>
      </c>
      <c r="B8" s="5">
        <f t="shared" si="0"/>
        <v>4041264026.5408726</v>
      </c>
      <c r="C8" s="5">
        <f>+('J&amp;K BOP GDP'!B8-'J&amp;K BOP GDP'!C8)</f>
        <v>2316898528.7571392</v>
      </c>
      <c r="D8" s="5">
        <f>+('J&amp;K BOP GDP'!D8-'J&amp;K BOP GDP'!E8)</f>
        <v>-478983489.2393012</v>
      </c>
      <c r="E8" s="5">
        <f>+('J&amp;K BOP GDP'!F8-'J&amp;K BOP GDP'!G8)</f>
        <v>2653987418.95889</v>
      </c>
      <c r="F8" s="5">
        <f>+('J&amp;K BOP GDP'!H8-'J&amp;K BOP GDP'!I8)</f>
        <v>-450638431.93585563</v>
      </c>
      <c r="G8" s="5"/>
    </row>
    <row r="9" spans="1:7" x14ac:dyDescent="0.25">
      <c r="A9" s="4">
        <f>+'J&amp;K BOP GDP'!A9</f>
        <v>42644</v>
      </c>
      <c r="B9" s="5">
        <f t="shared" si="0"/>
        <v>4195045582.3517799</v>
      </c>
      <c r="C9" s="5">
        <f>+('J&amp;K BOP GDP'!B9-'J&amp;K BOP GDP'!C9)</f>
        <v>2427622345.3176384</v>
      </c>
      <c r="D9" s="5">
        <f>+('J&amp;K BOP GDP'!D9-'J&amp;K BOP GDP'!E9)</f>
        <v>-490581177.67236757</v>
      </c>
      <c r="E9" s="5">
        <f>+('J&amp;K BOP GDP'!F9-'J&amp;K BOP GDP'!G9)</f>
        <v>2603683646.0922966</v>
      </c>
      <c r="F9" s="5">
        <f>+('J&amp;K BOP GDP'!H9-'J&amp;K BOP GDP'!I9)</f>
        <v>-345679231.38578773</v>
      </c>
      <c r="G9" s="5"/>
    </row>
    <row r="10" spans="1:7" x14ac:dyDescent="0.25">
      <c r="A10" s="4">
        <f>+'J&amp;K BOP GDP'!A10</f>
        <v>42736</v>
      </c>
      <c r="B10" s="5">
        <f t="shared" si="0"/>
        <v>4523753758.861762</v>
      </c>
      <c r="C10" s="5">
        <f>+('J&amp;K BOP GDP'!B10-'J&amp;K BOP GDP'!C10)</f>
        <v>2544284255.6653652</v>
      </c>
      <c r="D10" s="5">
        <f>+('J&amp;K BOP GDP'!D10-'J&amp;K BOP GDP'!E10)</f>
        <v>-706190026.59285259</v>
      </c>
      <c r="E10" s="5">
        <f>+('J&amp;K BOP GDP'!F10-'J&amp;K BOP GDP'!G10)</f>
        <v>3012705950.6305747</v>
      </c>
      <c r="F10" s="5">
        <f>+('J&amp;K BOP GDP'!H10-'J&amp;K BOP GDP'!I10)</f>
        <v>-327046420.84132504</v>
      </c>
      <c r="G10" s="5"/>
    </row>
    <row r="11" spans="1:7" x14ac:dyDescent="0.25">
      <c r="A11" s="4">
        <f>+'J&amp;K BOP GDP'!A11</f>
        <v>42826</v>
      </c>
      <c r="B11" s="5">
        <f t="shared" si="0"/>
        <v>3777475625.1082187</v>
      </c>
      <c r="C11" s="5">
        <f>+('J&amp;K BOP GDP'!B11-'J&amp;K BOP GDP'!C11)</f>
        <v>2130168977.6390839</v>
      </c>
      <c r="D11" s="5">
        <f>+('J&amp;K BOP GDP'!D11-'J&amp;K BOP GDP'!E11)</f>
        <v>-603872903.67669916</v>
      </c>
      <c r="E11" s="5">
        <f>+('J&amp;K BOP GDP'!F11-'J&amp;K BOP GDP'!G11)</f>
        <v>2622165361.6683435</v>
      </c>
      <c r="F11" s="5">
        <f>+('J&amp;K BOP GDP'!H11-'J&amp;K BOP GDP'!I11)</f>
        <v>-370985810.52250969</v>
      </c>
      <c r="G11" s="5"/>
    </row>
    <row r="12" spans="1:7" x14ac:dyDescent="0.25">
      <c r="A12" s="4">
        <f>+'J&amp;K BOP GDP'!A12</f>
        <v>42917</v>
      </c>
      <c r="B12" s="5">
        <f t="shared" si="0"/>
        <v>4545816669.8524046</v>
      </c>
      <c r="C12" s="5">
        <f>+('J&amp;K BOP GDP'!B12-'J&amp;K BOP GDP'!C12)</f>
        <v>2519019854.7362576</v>
      </c>
      <c r="D12" s="5">
        <f>+('J&amp;K BOP GDP'!D12-'J&amp;K BOP GDP'!E12)</f>
        <v>-631488144.21922207</v>
      </c>
      <c r="E12" s="5">
        <f>+('J&amp;K BOP GDP'!F12-'J&amp;K BOP GDP'!G12)</f>
        <v>3094042554.8020406</v>
      </c>
      <c r="F12" s="5">
        <f>+('J&amp;K BOP GDP'!H12-'J&amp;K BOP GDP'!I12)</f>
        <v>-435757595.46667159</v>
      </c>
      <c r="G12" s="5"/>
    </row>
    <row r="13" spans="1:7" x14ac:dyDescent="0.25">
      <c r="A13" s="4">
        <f>+'J&amp;K BOP GDP'!A13</f>
        <v>43009</v>
      </c>
      <c r="B13" s="5">
        <f t="shared" si="0"/>
        <v>4075267869.5142174</v>
      </c>
      <c r="C13" s="5">
        <f>+('J&amp;K BOP GDP'!B13-'J&amp;K BOP GDP'!C13)</f>
        <v>2314738545.2129936</v>
      </c>
      <c r="D13" s="5">
        <f>+('J&amp;K BOP GDP'!D13-'J&amp;K BOP GDP'!E13)</f>
        <v>-649154430.96172667</v>
      </c>
      <c r="E13" s="5">
        <f>+('J&amp;K BOP GDP'!F13-'J&amp;K BOP GDP'!G13)</f>
        <v>2830332383.906179</v>
      </c>
      <c r="F13" s="5">
        <f>+('J&amp;K BOP GDP'!H13-'J&amp;K BOP GDP'!I13)</f>
        <v>-420648628.64322871</v>
      </c>
      <c r="G13" s="5"/>
    </row>
    <row r="14" spans="1:7" x14ac:dyDescent="0.25">
      <c r="A14" s="4">
        <f>+'J&amp;K BOP GDP'!A14</f>
        <v>43101</v>
      </c>
      <c r="B14" s="5">
        <f t="shared" si="0"/>
        <v>3711116523.8386087</v>
      </c>
      <c r="C14" s="5">
        <f>+('J&amp;K BOP GDP'!B14-'J&amp;K BOP GDP'!C14)</f>
        <v>1880167243.1403465</v>
      </c>
      <c r="D14" s="5">
        <f>+('J&amp;K BOP GDP'!D14-'J&amp;K BOP GDP'!E14)</f>
        <v>-552249261.52156019</v>
      </c>
      <c r="E14" s="5">
        <f>+('J&amp;K BOP GDP'!F14-'J&amp;K BOP GDP'!G14)</f>
        <v>2822227749.2652245</v>
      </c>
      <c r="F14" s="5">
        <f>+('J&amp;K BOP GDP'!H14-'J&amp;K BOP GDP'!I14)</f>
        <v>-439029207.04540205</v>
      </c>
      <c r="G14" s="5"/>
    </row>
    <row r="15" spans="1:7" x14ac:dyDescent="0.25">
      <c r="A15" s="4">
        <f>+'J&amp;K BOP GDP'!A15</f>
        <v>43191</v>
      </c>
      <c r="B15" s="5">
        <f t="shared" si="0"/>
        <v>4137120276.4124618</v>
      </c>
      <c r="C15" s="5">
        <f>+('J&amp;K BOP GDP'!B15-'J&amp;K BOP GDP'!C15)</f>
        <v>2295093799.0962448</v>
      </c>
      <c r="D15" s="5">
        <f>+('J&amp;K BOP GDP'!D15-'J&amp;K BOP GDP'!E15)</f>
        <v>-627956873.52094841</v>
      </c>
      <c r="E15" s="5">
        <f>+('J&amp;K BOP GDP'!F15-'J&amp;K BOP GDP'!G15)</f>
        <v>2856617412.4567204</v>
      </c>
      <c r="F15" s="5">
        <f>+('J&amp;K BOP GDP'!H15-'J&amp;K BOP GDP'!I15)</f>
        <v>-386634061.619555</v>
      </c>
      <c r="G15" s="5"/>
    </row>
    <row r="16" spans="1:7" x14ac:dyDescent="0.25">
      <c r="A16" s="4">
        <f>+'J&amp;K BOP GDP'!A16</f>
        <v>43282</v>
      </c>
      <c r="B16" s="5">
        <f t="shared" si="0"/>
        <v>3896987881.8600202</v>
      </c>
      <c r="C16" s="5">
        <f>+('J&amp;K BOP GDP'!B16-'J&amp;K BOP GDP'!C16)</f>
        <v>1883563708.0754585</v>
      </c>
      <c r="D16" s="5">
        <f>+('J&amp;K BOP GDP'!D16-'J&amp;K BOP GDP'!E16)</f>
        <v>-550817434.06190395</v>
      </c>
      <c r="E16" s="5">
        <f>+('J&amp;K BOP GDP'!F16-'J&amp;K BOP GDP'!G16)</f>
        <v>2940957679.537611</v>
      </c>
      <c r="F16" s="5">
        <f>+('J&amp;K BOP GDP'!H16-'J&amp;K BOP GDP'!I16)</f>
        <v>-376716071.69114542</v>
      </c>
      <c r="G16" s="5"/>
    </row>
    <row r="17" spans="1:7" x14ac:dyDescent="0.25">
      <c r="A17" s="4">
        <f>+'J&amp;K BOP GDP'!A17</f>
        <v>43374</v>
      </c>
      <c r="B17" s="5">
        <f t="shared" si="0"/>
        <v>3077114617.8983922</v>
      </c>
      <c r="C17" s="5">
        <f>+('J&amp;K BOP GDP'!B17-'J&amp;K BOP GDP'!C17)</f>
        <v>1098246563.9788857</v>
      </c>
      <c r="D17" s="5">
        <f>+('J&amp;K BOP GDP'!D17-'J&amp;K BOP GDP'!E17)</f>
        <v>-541903954.53380871</v>
      </c>
      <c r="E17" s="5">
        <f>+('J&amp;K BOP GDP'!F17-'J&amp;K BOP GDP'!G17)</f>
        <v>2846063085.1033888</v>
      </c>
      <c r="F17" s="5">
        <f>+('J&amp;K BOP GDP'!H17-'J&amp;K BOP GDP'!I17)</f>
        <v>-325291076.65007371</v>
      </c>
      <c r="G17" s="5"/>
    </row>
    <row r="18" spans="1:7" x14ac:dyDescent="0.25">
      <c r="A18" s="4">
        <f>+'J&amp;K BOP GDP'!A18</f>
        <v>43466</v>
      </c>
      <c r="B18" s="5">
        <f t="shared" si="0"/>
        <v>3576958205.2880893</v>
      </c>
      <c r="C18" s="5">
        <f>+('J&amp;K BOP GDP'!B18-'J&amp;K BOP GDP'!C18)</f>
        <v>1427327219.0113335</v>
      </c>
      <c r="D18" s="5">
        <f>+('J&amp;K BOP GDP'!D18-'J&amp;K BOP GDP'!E18)</f>
        <v>-582170404.87114811</v>
      </c>
      <c r="E18" s="5">
        <f>+('J&amp;K BOP GDP'!F18-'J&amp;K BOP GDP'!G18)</f>
        <v>2983909521.2138529</v>
      </c>
      <c r="F18" s="5">
        <f>+('J&amp;K BOP GDP'!H18-'J&amp;K BOP GDP'!I18)</f>
        <v>-252108130.06594908</v>
      </c>
      <c r="G18" s="5"/>
    </row>
    <row r="19" spans="1:7" x14ac:dyDescent="0.25">
      <c r="A19" s="4">
        <f>+'J&amp;K BOP GDP'!A19</f>
        <v>43556</v>
      </c>
      <c r="B19" s="5">
        <f t="shared" si="0"/>
        <v>3332739737.2549376</v>
      </c>
      <c r="C19" s="5">
        <f>+('J&amp;K BOP GDP'!B19-'J&amp;K BOP GDP'!C19)</f>
        <v>938656198.20756912</v>
      </c>
      <c r="D19" s="5">
        <f>+('J&amp;K BOP GDP'!D19-'J&amp;K BOP GDP'!E19)</f>
        <v>-418132925.95775986</v>
      </c>
      <c r="E19" s="5">
        <f>+('J&amp;K BOP GDP'!F19-'J&amp;K BOP GDP'!G19)</f>
        <v>3033002221.761858</v>
      </c>
      <c r="F19" s="5">
        <f>+('J&amp;K BOP GDP'!H19-'J&amp;K BOP GDP'!I19)</f>
        <v>-220785756.75672972</v>
      </c>
      <c r="G19" s="5"/>
    </row>
    <row r="20" spans="1:7" x14ac:dyDescent="0.25">
      <c r="A20" s="4">
        <f>+'J&amp;K BOP GDP'!A20</f>
        <v>43647</v>
      </c>
      <c r="B20" s="5">
        <f t="shared" si="0"/>
        <v>3239992305.9189816</v>
      </c>
      <c r="C20" s="5">
        <f>+('J&amp;K BOP GDP'!B20-'J&amp;K BOP GDP'!C20)</f>
        <v>1007377649.7331562</v>
      </c>
      <c r="D20" s="5">
        <f>+('J&amp;K BOP GDP'!D20-'J&amp;K BOP GDP'!E20)</f>
        <v>-649561329.76936626</v>
      </c>
      <c r="E20" s="5">
        <f>+('J&amp;K BOP GDP'!F20-'J&amp;K BOP GDP'!G20)</f>
        <v>3207266913.1433225</v>
      </c>
      <c r="F20" s="5">
        <f>+('J&amp;K BOP GDP'!H20-'J&amp;K BOP GDP'!I20)</f>
        <v>-325090927.18813062</v>
      </c>
      <c r="G20" s="5"/>
    </row>
    <row r="21" spans="1:7" x14ac:dyDescent="0.25">
      <c r="A21" s="4">
        <f>+'J&amp;K BOP GDP'!A21</f>
        <v>43739</v>
      </c>
      <c r="B21" s="5">
        <f t="shared" si="0"/>
        <v>3398676663.9127045</v>
      </c>
      <c r="C21" s="5">
        <f>+('J&amp;K BOP GDP'!B21-'J&amp;K BOP GDP'!C21)</f>
        <v>1245435647.3860378</v>
      </c>
      <c r="D21" s="5">
        <f>+('J&amp;K BOP GDP'!D21-'J&amp;K BOP GDP'!E21)</f>
        <v>-528160152.00174046</v>
      </c>
      <c r="E21" s="5">
        <f>+('J&amp;K BOP GDP'!F21-'J&amp;K BOP GDP'!G21)</f>
        <v>2976992362.4826717</v>
      </c>
      <c r="F21" s="5">
        <f>+('J&amp;K BOP GDP'!H21-'J&amp;K BOP GDP'!I21)</f>
        <v>-295591193.95426464</v>
      </c>
      <c r="G21" s="5"/>
    </row>
    <row r="22" spans="1:7" x14ac:dyDescent="0.25">
      <c r="A22" s="4">
        <f>+'J&amp;K BOP GDP'!A22</f>
        <v>43831</v>
      </c>
      <c r="B22" s="5">
        <f t="shared" si="0"/>
        <v>3661533018.6802831</v>
      </c>
      <c r="C22" s="5">
        <f>+('J&amp;K BOP GDP'!B22-'J&amp;K BOP GDP'!C22)</f>
        <v>1412745234.8587742</v>
      </c>
      <c r="D22" s="5">
        <f>+('J&amp;K BOP GDP'!D22-'J&amp;K BOP GDP'!E22)</f>
        <v>-775626898.48202848</v>
      </c>
      <c r="E22" s="5">
        <f>+('J&amp;K BOP GDP'!F22-'J&amp;K BOP GDP'!G22)</f>
        <v>3280454894.7522116</v>
      </c>
      <c r="F22" s="5">
        <f>+('J&amp;K BOP GDP'!H22-'J&amp;K BOP GDP'!I22)</f>
        <v>-256040212.44867408</v>
      </c>
      <c r="G22" s="5"/>
    </row>
    <row r="23" spans="1:7" x14ac:dyDescent="0.25">
      <c r="A23" s="4">
        <f>+'J&amp;K BOP GDP'!A23</f>
        <v>43922</v>
      </c>
      <c r="B23" s="5">
        <f t="shared" si="0"/>
        <v>1283506898.3513165</v>
      </c>
      <c r="C23" s="5">
        <f>+('J&amp;K BOP GDP'!B23-'J&amp;K BOP GDP'!C23)</f>
        <v>-351106514.66925049</v>
      </c>
      <c r="D23" s="5">
        <f>+('J&amp;K BOP GDP'!D23-'J&amp;K BOP GDP'!E23)</f>
        <v>-813688005.44693375</v>
      </c>
      <c r="E23" s="5">
        <f>+('J&amp;K BOP GDP'!F23-'J&amp;K BOP GDP'!G23)</f>
        <v>2736218070.4094954</v>
      </c>
      <c r="F23" s="5">
        <f>+('J&amp;K BOP GDP'!H23-'J&amp;K BOP GDP'!I23)</f>
        <v>-287916651.94199467</v>
      </c>
      <c r="G23" s="5"/>
    </row>
    <row r="24" spans="1:7" x14ac:dyDescent="0.25">
      <c r="A24" s="4">
        <f>+'J&amp;K BOP GDP'!A24</f>
        <v>44013</v>
      </c>
      <c r="B24" s="5">
        <f t="shared" si="0"/>
        <v>3104351190.7931767</v>
      </c>
      <c r="C24" s="5">
        <f>+('J&amp;K BOP GDP'!B24-'J&amp;K BOP GDP'!C24)</f>
        <v>1979956931.3101006</v>
      </c>
      <c r="D24" s="5">
        <f>+('J&amp;K BOP GDP'!D24-'J&amp;K BOP GDP'!E24)</f>
        <v>-770330733.81206656</v>
      </c>
      <c r="E24" s="5">
        <f>+('J&amp;K BOP GDP'!F24-'J&amp;K BOP GDP'!G24)</f>
        <v>2556529739.8116827</v>
      </c>
      <c r="F24" s="5">
        <f>+('J&amp;K BOP GDP'!H24-'J&amp;K BOP GDP'!I24)</f>
        <v>-661804746.51654029</v>
      </c>
      <c r="G24" s="5"/>
    </row>
    <row r="25" spans="1:7" x14ac:dyDescent="0.25">
      <c r="A25" s="4">
        <f>+'J&amp;K BOP GDP'!A25</f>
        <v>44105</v>
      </c>
      <c r="B25" s="5">
        <f t="shared" si="0"/>
        <v>4959968900.448925</v>
      </c>
      <c r="C25" s="5">
        <f>+('J&amp;K BOP GDP'!B25-'J&amp;K BOP GDP'!C25)</f>
        <v>3014660389.783535</v>
      </c>
      <c r="D25" s="5">
        <f>+('J&amp;K BOP GDP'!D25-'J&amp;K BOP GDP'!E25)</f>
        <v>-572976168.56721544</v>
      </c>
      <c r="E25" s="5">
        <f>+('J&amp;K BOP GDP'!F25-'J&amp;K BOP GDP'!G25)</f>
        <v>2970234045.8575993</v>
      </c>
      <c r="F25" s="5">
        <f>+('J&amp;K BOP GDP'!H25-'J&amp;K BOP GDP'!I25)</f>
        <v>-451949366.62499428</v>
      </c>
      <c r="G25" s="5"/>
    </row>
    <row r="26" spans="1:7" x14ac:dyDescent="0.25">
      <c r="A26" s="4">
        <f>+'J&amp;K BOP GDP'!A26</f>
        <v>44197</v>
      </c>
      <c r="B26" s="5">
        <f t="shared" si="0"/>
        <v>4577502203.5089626</v>
      </c>
      <c r="C26" s="5">
        <f>+('J&amp;K BOP GDP'!B26-'J&amp;K BOP GDP'!C26)</f>
        <v>2186582663.1893673</v>
      </c>
      <c r="D26" s="5">
        <f>+('J&amp;K BOP GDP'!D26-'J&amp;K BOP GDP'!E26)</f>
        <v>-492430295.77881384</v>
      </c>
      <c r="E26" s="5">
        <f>+('J&amp;K BOP GDP'!F26-'J&amp;K BOP GDP'!G26)</f>
        <v>3249970297.5451779</v>
      </c>
      <c r="F26" s="5">
        <f>+('J&amp;K BOP GDP'!H26-'J&amp;K BOP GDP'!I26)</f>
        <v>-366620461.446769</v>
      </c>
      <c r="G26" s="5"/>
    </row>
    <row r="27" spans="1:7" x14ac:dyDescent="0.25">
      <c r="A27" s="4">
        <f>+'J&amp;K BOP GDP'!A27</f>
        <v>44287</v>
      </c>
      <c r="B27" s="5">
        <f t="shared" si="0"/>
        <v>4571969957.8935213</v>
      </c>
      <c r="C27" s="5">
        <f>+('J&amp;K BOP GDP'!B27-'J&amp;K BOP GDP'!C27)</f>
        <v>1529171012.9412003</v>
      </c>
      <c r="D27" s="5">
        <f>+('J&amp;K BOP GDP'!D27-'J&amp;K BOP GDP'!E27)</f>
        <v>-779449439.37061357</v>
      </c>
      <c r="E27" s="5">
        <f>+('J&amp;K BOP GDP'!F27-'J&amp;K BOP GDP'!G27)</f>
        <v>4221479814.7420902</v>
      </c>
      <c r="F27" s="5">
        <f>+('J&amp;K BOP GDP'!H27-'J&amp;K BOP GDP'!I27)</f>
        <v>-399231430.41915631</v>
      </c>
      <c r="G27" s="5"/>
    </row>
    <row r="28" spans="1:7" x14ac:dyDescent="0.25">
      <c r="A28" s="4">
        <f>+'J&amp;K BOP GDP'!A28</f>
        <v>44378</v>
      </c>
      <c r="B28" s="5">
        <f t="shared" si="0"/>
        <v>3547820609.4094234</v>
      </c>
      <c r="C28" s="5">
        <f>+('J&amp;K BOP GDP'!B28-'J&amp;K BOP GDP'!C28)</f>
        <v>1053912980.3399353</v>
      </c>
      <c r="D28" s="5">
        <f>+('J&amp;K BOP GDP'!D28-'J&amp;K BOP GDP'!E28)</f>
        <v>-613136444.55662632</v>
      </c>
      <c r="E28" s="5">
        <f>+('J&amp;K BOP GDP'!F28-'J&amp;K BOP GDP'!G28)</f>
        <v>3481137208.8369689</v>
      </c>
      <c r="F28" s="5">
        <f>+('J&amp;K BOP GDP'!H28-'J&amp;K BOP GDP'!I28)</f>
        <v>-374093135.21085471</v>
      </c>
      <c r="G28" s="5"/>
    </row>
    <row r="29" spans="1:7" x14ac:dyDescent="0.25">
      <c r="A29" s="4">
        <f>+'J&amp;K BOP GDP'!A29</f>
        <v>44470</v>
      </c>
      <c r="B29" s="5">
        <f t="shared" si="0"/>
        <v>3321706193.9394226</v>
      </c>
      <c r="C29" s="5">
        <f>+('J&amp;K BOP GDP'!B29-'J&amp;K BOP GDP'!C29)</f>
        <v>474203779.3494873</v>
      </c>
      <c r="D29" s="5">
        <f>+('J&amp;K BOP GDP'!D29-'J&amp;K BOP GDP'!E29)</f>
        <v>-638944410.3270998</v>
      </c>
      <c r="E29" s="5">
        <f>+('J&amp;K BOP GDP'!F29-'J&amp;K BOP GDP'!G29)</f>
        <v>3843029349.5137939</v>
      </c>
      <c r="F29" s="5">
        <f>+('J&amp;K BOP GDP'!H29-'J&amp;K BOP GDP'!I29)</f>
        <v>-356582524.59675896</v>
      </c>
      <c r="G29" s="5"/>
    </row>
    <row r="30" spans="1:7" x14ac:dyDescent="0.25">
      <c r="A30" s="4">
        <f>+'J&amp;K BOP GDP'!A30</f>
        <v>44562</v>
      </c>
      <c r="B30" s="5">
        <f t="shared" si="0"/>
        <v>3764139099.0788336</v>
      </c>
      <c r="C30" s="5">
        <f>+('J&amp;K BOP GDP'!B30-'J&amp;K BOP GDP'!C30)</f>
        <v>176455476.73724365</v>
      </c>
      <c r="D30" s="5">
        <f>+('J&amp;K BOP GDP'!D30-'J&amp;K BOP GDP'!E30)</f>
        <v>-670544653.91518307</v>
      </c>
      <c r="E30" s="5">
        <f>+('J&amp;K BOP GDP'!F30-'J&amp;K BOP GDP'!G30)</f>
        <v>4615479817.5765934</v>
      </c>
      <c r="F30" s="5">
        <f>+('J&amp;K BOP GDP'!H30-'J&amp;K BOP GDP'!I30)</f>
        <v>-357251541.3198204</v>
      </c>
      <c r="G30" s="5"/>
    </row>
    <row r="31" spans="1:7" x14ac:dyDescent="0.25">
      <c r="A31" s="4">
        <f>+'J&amp;K BOP GDP'!A31</f>
        <v>44652</v>
      </c>
      <c r="B31" s="5">
        <f t="shared" si="0"/>
        <v>2118762714.6840386</v>
      </c>
      <c r="C31" s="5">
        <f>+('J&amp;K BOP GDP'!B31-'J&amp;K BOP GDP'!C31)</f>
        <v>-1355571652.2394104</v>
      </c>
      <c r="D31" s="5">
        <f>+('J&amp;K BOP GDP'!D31-'J&amp;K BOP GDP'!E31)</f>
        <v>-647518436.5496273</v>
      </c>
      <c r="E31" s="5">
        <f>+('J&amp;K BOP GDP'!F31-'J&amp;K BOP GDP'!G31)</f>
        <v>4489686189.1824532</v>
      </c>
      <c r="F31" s="5">
        <f>+('J&amp;K BOP GDP'!H31-'J&amp;K BOP GDP'!I31)</f>
        <v>-367833385.70937669</v>
      </c>
      <c r="G31" s="5"/>
    </row>
    <row r="32" spans="1:7" x14ac:dyDescent="0.25">
      <c r="A32" s="4">
        <f>+'J&amp;K BOP GDP'!A32</f>
        <v>44743</v>
      </c>
      <c r="B32" s="5">
        <f t="shared" si="0"/>
        <v>-59558068.09867537</v>
      </c>
      <c r="C32" s="5">
        <f>+('J&amp;K BOP GDP'!B32-'J&amp;K BOP GDP'!C32)</f>
        <v>-3170204846.8049088</v>
      </c>
      <c r="D32" s="5">
        <f>+('J&amp;K BOP GDP'!D32-'J&amp;K BOP GDP'!E32)</f>
        <v>-1191652591.7319508</v>
      </c>
      <c r="E32" s="5">
        <f>+('J&amp;K BOP GDP'!F32-'J&amp;K BOP GDP'!G32)</f>
        <v>4647597516.9746017</v>
      </c>
      <c r="F32" s="5">
        <f>+('J&amp;K BOP GDP'!H32-'J&amp;K BOP GDP'!I32)</f>
        <v>-345298146.5364176</v>
      </c>
      <c r="G32" s="5"/>
    </row>
    <row r="33" spans="1:7" x14ac:dyDescent="0.25">
      <c r="A33" s="4">
        <f>+'J&amp;K BOP GDP'!A33</f>
        <v>44835</v>
      </c>
      <c r="B33" s="5">
        <f t="shared" si="0"/>
        <v>1115112853.3282592</v>
      </c>
      <c r="C33" s="5">
        <f>+('J&amp;K BOP GDP'!B33-'J&amp;K BOP GDP'!C33)</f>
        <v>-2726041971.7254562</v>
      </c>
      <c r="D33" s="5">
        <f>+('J&amp;K BOP GDP'!D33-'J&amp;K BOP GDP'!E33)</f>
        <v>-834893110.85846806</v>
      </c>
      <c r="E33" s="5">
        <f>+('J&amp;K BOP GDP'!F33-'J&amp;K BOP GDP'!G33)</f>
        <v>5090827082.4728165</v>
      </c>
      <c r="F33" s="5">
        <f>+('J&amp;K BOP GDP'!H33-'J&amp;K BOP GDP'!I33)</f>
        <v>-414779146.56063294</v>
      </c>
      <c r="G33" s="5"/>
    </row>
    <row r="34" spans="1:7" x14ac:dyDescent="0.25">
      <c r="A34" s="4">
        <f>+'J&amp;K BOP GDP'!A34</f>
        <v>44927</v>
      </c>
      <c r="B34" s="5">
        <f t="shared" si="0"/>
        <v>1248039816.3322473</v>
      </c>
      <c r="C34" s="5">
        <f>+('J&amp;K BOP GDP'!B34-'J&amp;K BOP GDP'!C34)</f>
        <v>-2005620129.7537994</v>
      </c>
      <c r="D34" s="5">
        <f>+('J&amp;K BOP GDP'!D34-'J&amp;K BOP GDP'!E34)</f>
        <v>-1025849727.4635191</v>
      </c>
      <c r="E34" s="5">
        <f>+('J&amp;K BOP GDP'!F34-'J&amp;K BOP GDP'!G34)</f>
        <v>4841447315.2409534</v>
      </c>
      <c r="F34" s="5">
        <f>+('J&amp;K BOP GDP'!H34-'J&amp;K BOP GDP'!I34)</f>
        <v>-561937641.69138765</v>
      </c>
      <c r="G34" s="5"/>
    </row>
    <row r="35" spans="1:7" x14ac:dyDescent="0.25">
      <c r="A35" s="4">
        <f>+'J&amp;K BOP GDP'!A35</f>
        <v>45017</v>
      </c>
      <c r="B35" s="5">
        <f t="shared" si="0"/>
        <v>3190799959.3971257</v>
      </c>
      <c r="C35" s="5">
        <f>+('J&amp;K BOP GDP'!B35-'J&amp;K BOP GDP'!C35)</f>
        <v>-237818821.60927963</v>
      </c>
      <c r="D35" s="5">
        <f>+('J&amp;K BOP GDP'!D35-'J&amp;K BOP GDP'!E35)</f>
        <v>-742556731.79668331</v>
      </c>
      <c r="E35" s="5">
        <f>+('J&amp;K BOP GDP'!F35-'J&amp;K BOP GDP'!G35)</f>
        <v>4724940179.992445</v>
      </c>
      <c r="F35" s="5">
        <f>+('J&amp;K BOP GDP'!H35-'J&amp;K BOP GDP'!I35)</f>
        <v>-553764667.18935645</v>
      </c>
      <c r="G35" s="5"/>
    </row>
    <row r="36" spans="1:7" x14ac:dyDescent="0.25">
      <c r="A36" s="4">
        <f>+'J&amp;K BOP GDP'!A36</f>
        <v>45108</v>
      </c>
      <c r="B36" s="5">
        <f t="shared" si="0"/>
        <v>3853036163.9211206</v>
      </c>
      <c r="C36" s="5">
        <f>+('J&amp;K BOP GDP'!B36-'J&amp;K BOP GDP'!C36)</f>
        <v>764770527.3062706</v>
      </c>
      <c r="D36" s="5">
        <f>+('J&amp;K BOP GDP'!D36-'J&amp;K BOP GDP'!E36)</f>
        <v>-1069674239.761323</v>
      </c>
      <c r="E36" s="5">
        <f>+('J&amp;K BOP GDP'!F36-'J&amp;K BOP GDP'!G36)</f>
        <v>4738122846.946537</v>
      </c>
      <c r="F36" s="5">
        <f>+('J&amp;K BOP GDP'!H36-'J&amp;K BOP GDP'!I36)</f>
        <v>-580182970.57036424</v>
      </c>
      <c r="G36" s="5"/>
    </row>
    <row r="37" spans="1:7" x14ac:dyDescent="0.25">
      <c r="A37" s="4">
        <f>+'J&amp;K BOP GDP'!A37</f>
        <v>45200</v>
      </c>
      <c r="B37" s="5">
        <f t="shared" si="0"/>
        <v>4524460081.6541891</v>
      </c>
      <c r="C37" s="5">
        <f>+('J&amp;K BOP GDP'!B37-'J&amp;K BOP GDP'!C37)</f>
        <v>899546382.52023315</v>
      </c>
      <c r="D37" s="5">
        <f>+('J&amp;K BOP GDP'!D37-'J&amp;K BOP GDP'!E37)</f>
        <v>-501920934.7851038</v>
      </c>
      <c r="E37" s="5">
        <f>+('J&amp;K BOP GDP'!F37-'J&amp;K BOP GDP'!G37)</f>
        <v>4684718637.1050272</v>
      </c>
      <c r="F37" s="5">
        <f>+('J&amp;K BOP GDP'!H37-'J&amp;K BOP GDP'!I37)</f>
        <v>-557884003.18596709</v>
      </c>
      <c r="G37" s="5"/>
    </row>
    <row r="38" spans="1:7" x14ac:dyDescent="0.25">
      <c r="A38" s="4">
        <f>+'J&amp;K BOP GDP'!A38</f>
        <v>45292</v>
      </c>
      <c r="B38" s="5">
        <f t="shared" si="0"/>
        <v>4513121236.5660009</v>
      </c>
      <c r="C38" s="5">
        <f>+('J&amp;K BOP GDP'!B38-'J&amp;K BOP GDP'!C38)</f>
        <v>1090287570.7873688</v>
      </c>
      <c r="D38" s="5">
        <f>+('J&amp;K BOP GDP'!D38-'J&amp;K BOP GDP'!E38)</f>
        <v>-968826377.73155022</v>
      </c>
      <c r="E38" s="5">
        <f>+('J&amp;K BOP GDP'!F38-'J&amp;K BOP GDP'!G38)</f>
        <v>4949842665.2936707</v>
      </c>
      <c r="F38" s="5">
        <f>+('J&amp;K BOP GDP'!H38-'J&amp;K BOP GDP'!I38)</f>
        <v>-558182621.78348827</v>
      </c>
      <c r="G38" s="5"/>
    </row>
    <row r="39" spans="1:7" x14ac:dyDescent="0.25">
      <c r="A39" s="4">
        <f>+'J&amp;K BOP GDP'!A39</f>
        <v>45383</v>
      </c>
      <c r="B39" s="5">
        <f t="shared" si="0"/>
        <v>4871362682.9319315</v>
      </c>
      <c r="C39" s="5">
        <f>+('J&amp;K BOP GDP'!B39-'J&amp;K BOP GDP'!C39)</f>
        <v>1168701758.3572502</v>
      </c>
      <c r="D39" s="5">
        <f>+('J&amp;K BOP GDP'!D39-'J&amp;K BOP GDP'!E39)</f>
        <v>-727303322.16705894</v>
      </c>
      <c r="E39" s="5">
        <f>+('J&amp;K BOP GDP'!F39-'J&amp;K BOP GDP'!G39)</f>
        <v>4971252010.9806414</v>
      </c>
      <c r="F39" s="5">
        <f>+('J&amp;K BOP GDP'!H39-'J&amp;K BOP GDP'!I39)</f>
        <v>-541287764.23890126</v>
      </c>
      <c r="G39" s="5"/>
    </row>
    <row r="40" spans="1:7" x14ac:dyDescent="0.25">
      <c r="A40" s="4">
        <f>+'J&amp;K BOP GDP'!A40</f>
        <v>45474</v>
      </c>
      <c r="B40" s="5">
        <f t="shared" si="0"/>
        <v>4761166214.8876724</v>
      </c>
      <c r="C40" s="5">
        <f>+('J&amp;K BOP GDP'!B40-'J&amp;K BOP GDP'!C40)</f>
        <v>1198530525.2988434</v>
      </c>
      <c r="D40" s="5">
        <f>+('J&amp;K BOP GDP'!D40-'J&amp;K BOP GDP'!E40)</f>
        <v>-781760688.89251518</v>
      </c>
      <c r="E40" s="5">
        <f>+('J&amp;K BOP GDP'!F40-'J&amp;K BOP GDP'!G40)</f>
        <v>4939721627.6304054</v>
      </c>
      <c r="F40" s="5">
        <f>+('J&amp;K BOP GDP'!H40-'J&amp;K BOP GDP'!I40)</f>
        <v>-595325249.14906096</v>
      </c>
      <c r="G40" s="5"/>
    </row>
    <row r="41" spans="1:7" x14ac:dyDescent="0.25">
      <c r="A41" s="4">
        <f>+'J&amp;K BOP GDP'!A41</f>
        <v>45566</v>
      </c>
      <c r="B41" s="5">
        <f t="shared" si="0"/>
        <v>5361145125.5664816</v>
      </c>
      <c r="C41" s="5">
        <f>+('J&amp;K BOP GDP'!B41-'J&amp;K BOP GDP'!C41)</f>
        <v>1769440266.2681465</v>
      </c>
      <c r="D41" s="5">
        <f>+('J&amp;K BOP GDP'!D41-'J&amp;K BOP GDP'!E41)</f>
        <v>-429023332.33228302</v>
      </c>
      <c r="E41" s="5">
        <f>+('J&amp;K BOP GDP'!F41-'J&amp;K BOP GDP'!G41)</f>
        <v>4678268021.9814949</v>
      </c>
      <c r="F41" s="5">
        <f>+('J&amp;K BOP GDP'!H41-'J&amp;K BOP GDP'!I41)</f>
        <v>-657539830.35087681</v>
      </c>
      <c r="G41" s="5"/>
    </row>
    <row r="42" spans="1:7" x14ac:dyDescent="0.25">
      <c r="A42" s="4">
        <f>+'J&amp;K BOP GDP'!A42</f>
        <v>45658</v>
      </c>
      <c r="B42" s="5">
        <f t="shared" si="0"/>
        <v>5190300412.1667347</v>
      </c>
      <c r="C42" s="5">
        <f>+('J&amp;K BOP GDP'!B42-'J&amp;K BOP GDP'!C42)</f>
        <v>1066857908.6000595</v>
      </c>
      <c r="D42" s="5">
        <f>+('J&amp;K BOP GDP'!D42-'J&amp;K BOP GDP'!E42)</f>
        <v>-831140723.58327103</v>
      </c>
      <c r="E42" s="5">
        <f>+('J&amp;K BOP GDP'!F42-'J&amp;K BOP GDP'!G42)</f>
        <v>5532313237.3525562</v>
      </c>
      <c r="F42" s="5">
        <f>+('J&amp;K BOP GDP'!H42-'J&amp;K BOP GDP'!I42)</f>
        <v>-577730010.20261002</v>
      </c>
      <c r="G42" s="5"/>
    </row>
    <row r="43" spans="1:7" x14ac:dyDescent="0.25">
      <c r="A43" s="4">
        <f>+'J&amp;K BOP GDP'!A43</f>
        <v>45748</v>
      </c>
      <c r="B43" s="5">
        <f t="shared" si="0"/>
        <v>5099432008.831768</v>
      </c>
      <c r="C43" s="5">
        <f>+('J&amp;K BOP GDP'!B43-'J&amp;K BOP GDP'!C43)</f>
        <v>1884166904.8536797</v>
      </c>
      <c r="D43" s="5">
        <f>+('J&amp;K BOP GDP'!D43-'J&amp;K BOP GDP'!E43)</f>
        <v>-721969875.92619514</v>
      </c>
      <c r="E43" s="5">
        <f>+('J&amp;K BOP GDP'!F43-'J&amp;K BOP GDP'!G43)</f>
        <v>4764226895.6199961</v>
      </c>
      <c r="F43" s="5">
        <f>+('J&amp;K BOP GDP'!H43-'J&amp;K BOP GDP'!I43)</f>
        <v>-826991915.71571279</v>
      </c>
      <c r="G43" s="5"/>
    </row>
    <row r="44" spans="1:7" x14ac:dyDescent="0.25">
      <c r="A44" s="4">
        <f>+'J&amp;K BOP GDP'!A44</f>
        <v>45839</v>
      </c>
      <c r="B44" s="5">
        <f t="shared" ref="B44" si="1">+SUM(C44:F44)</f>
        <v>5337811870.942728</v>
      </c>
      <c r="C44" s="5">
        <f>+('J&amp;K BOP GDP'!B44-'J&amp;K BOP GDP'!C44)</f>
        <v>1889307223.4723701</v>
      </c>
      <c r="D44" s="5">
        <f>+('J&amp;K BOP GDP'!D44-'J&amp;K BOP GDP'!E44)</f>
        <v>-986844457.21048927</v>
      </c>
      <c r="E44" s="5">
        <f>+('J&amp;K BOP GDP'!F44-'J&amp;K BOP GDP'!G44)</f>
        <v>5115823169.6374674</v>
      </c>
      <c r="F44" s="5">
        <f>+('J&amp;K BOP GDP'!H44-'J&amp;K BOP GDP'!I44)</f>
        <v>-680474064.95662069</v>
      </c>
    </row>
    <row r="45" spans="1:7" x14ac:dyDescent="0.25">
      <c r="A45" s="4"/>
      <c r="B45" s="5"/>
      <c r="C45" s="5"/>
      <c r="D45" s="5"/>
      <c r="E45" s="5"/>
      <c r="F45" s="5"/>
    </row>
    <row r="46" spans="1:7" x14ac:dyDescent="0.25">
      <c r="A46" s="4"/>
      <c r="B46" s="5"/>
      <c r="C46" s="5"/>
      <c r="D46" s="5"/>
      <c r="E46" s="5"/>
      <c r="F46" s="5"/>
    </row>
    <row r="47" spans="1:7" x14ac:dyDescent="0.25">
      <c r="A47" s="4"/>
      <c r="B47" s="5"/>
      <c r="C47" s="5"/>
      <c r="D47" s="5"/>
      <c r="E47" s="5"/>
      <c r="F47" s="5"/>
    </row>
    <row r="48" spans="1:7" x14ac:dyDescent="0.25">
      <c r="A48" s="4"/>
      <c r="B48" s="5"/>
      <c r="C48" s="5"/>
      <c r="D48" s="5"/>
      <c r="E48" s="5"/>
      <c r="F48" s="5"/>
    </row>
    <row r="49" spans="1:6" x14ac:dyDescent="0.25">
      <c r="A49" s="4"/>
      <c r="B49" s="5"/>
      <c r="C49" s="5"/>
      <c r="D49" s="5"/>
      <c r="E49" s="5"/>
      <c r="F49" s="5"/>
    </row>
    <row r="50" spans="1:6" x14ac:dyDescent="0.25">
      <c r="A50" s="4"/>
      <c r="B50" s="5"/>
      <c r="C50" s="5"/>
      <c r="D50" s="5"/>
      <c r="E50" s="5"/>
      <c r="F50" s="5"/>
    </row>
    <row r="51" spans="1:6" x14ac:dyDescent="0.25">
      <c r="A51" s="4"/>
      <c r="B51" s="5"/>
      <c r="C51" s="5"/>
      <c r="D51" s="5"/>
      <c r="E51" s="5"/>
      <c r="F51" s="5"/>
    </row>
    <row r="52" spans="1:6" x14ac:dyDescent="0.25">
      <c r="A52" s="4"/>
      <c r="B52" s="5"/>
      <c r="C52" s="5"/>
      <c r="D52" s="5"/>
      <c r="E52" s="5"/>
      <c r="F52" s="5"/>
    </row>
    <row r="53" spans="1:6" x14ac:dyDescent="0.25">
      <c r="A53" s="4"/>
      <c r="B53" s="5"/>
      <c r="C53" s="5"/>
      <c r="D53" s="5"/>
      <c r="E53" s="5"/>
      <c r="F53" s="5"/>
    </row>
    <row r="54" spans="1:6" x14ac:dyDescent="0.25">
      <c r="A54" s="4"/>
      <c r="B54" s="5"/>
      <c r="C54" s="5"/>
      <c r="D54" s="5"/>
      <c r="E54" s="5"/>
      <c r="F54" s="5"/>
    </row>
    <row r="55" spans="1:6" x14ac:dyDescent="0.25">
      <c r="A55" s="4"/>
      <c r="B55" s="5"/>
      <c r="C55" s="5"/>
      <c r="D55" s="5"/>
      <c r="E55" s="5"/>
      <c r="F55" s="5"/>
    </row>
    <row r="56" spans="1:6" x14ac:dyDescent="0.25">
      <c r="A56" s="4"/>
      <c r="B56" s="5"/>
      <c r="C56" s="5"/>
      <c r="D56" s="5"/>
      <c r="E56" s="5"/>
      <c r="F56" s="5"/>
    </row>
    <row r="57" spans="1:6" x14ac:dyDescent="0.25">
      <c r="A57" s="4"/>
      <c r="B57" s="5"/>
      <c r="C57" s="5"/>
      <c r="D57" s="5"/>
      <c r="E57" s="5"/>
      <c r="F57" s="5"/>
    </row>
    <row r="58" spans="1:6" x14ac:dyDescent="0.25">
      <c r="A58" s="4"/>
      <c r="B58" s="5"/>
      <c r="C58" s="5"/>
      <c r="D58" s="5"/>
      <c r="E58" s="5"/>
      <c r="F58" s="5"/>
    </row>
    <row r="59" spans="1:6" x14ac:dyDescent="0.25">
      <c r="A59" s="4"/>
      <c r="B59" s="5"/>
      <c r="C59" s="5"/>
      <c r="D59" s="5"/>
      <c r="E59" s="5"/>
      <c r="F59" s="5"/>
    </row>
    <row r="60" spans="1:6" x14ac:dyDescent="0.25">
      <c r="A60" s="4"/>
      <c r="B60" s="5"/>
      <c r="C60" s="5"/>
      <c r="D60" s="5"/>
      <c r="E60" s="5"/>
      <c r="F60" s="5"/>
    </row>
    <row r="61" spans="1:6" x14ac:dyDescent="0.25">
      <c r="A61" s="4"/>
      <c r="B61" s="5"/>
      <c r="C61" s="5"/>
      <c r="D61" s="5"/>
      <c r="E61" s="5"/>
      <c r="F61" s="5"/>
    </row>
    <row r="62" spans="1:6" x14ac:dyDescent="0.25">
      <c r="A62" s="4"/>
      <c r="B62" s="5"/>
      <c r="C62" s="5"/>
      <c r="D62" s="5"/>
      <c r="E62" s="5"/>
      <c r="F62" s="5"/>
    </row>
    <row r="63" spans="1:6" x14ac:dyDescent="0.25">
      <c r="A63" s="4"/>
      <c r="B63" s="5"/>
      <c r="C63" s="5"/>
      <c r="D63" s="5"/>
      <c r="E63" s="5"/>
      <c r="F63" s="5"/>
    </row>
    <row r="64" spans="1:6" x14ac:dyDescent="0.25">
      <c r="A64" s="4"/>
      <c r="B64" s="5"/>
      <c r="C64" s="5"/>
      <c r="D64" s="5"/>
      <c r="E64" s="5"/>
      <c r="F64" s="5"/>
    </row>
    <row r="65" spans="1:6" x14ac:dyDescent="0.25">
      <c r="A65" s="4"/>
      <c r="B65" s="5"/>
      <c r="C65" s="5"/>
      <c r="D65" s="5"/>
      <c r="E65" s="5"/>
      <c r="F65" s="5"/>
    </row>
    <row r="66" spans="1:6" x14ac:dyDescent="0.25">
      <c r="A66" s="4"/>
      <c r="B66" s="5"/>
      <c r="C66" s="5"/>
      <c r="D66" s="5"/>
      <c r="E66" s="5"/>
      <c r="F66" s="5"/>
    </row>
    <row r="67" spans="1:6" x14ac:dyDescent="0.25">
      <c r="A67" s="4"/>
      <c r="B67" s="5"/>
      <c r="C67" s="5"/>
      <c r="D67" s="5"/>
      <c r="E67" s="5"/>
      <c r="F67" s="5"/>
    </row>
    <row r="68" spans="1:6" x14ac:dyDescent="0.25">
      <c r="A68" s="4"/>
      <c r="B68" s="5"/>
      <c r="C68" s="5"/>
      <c r="D68" s="5"/>
      <c r="E68" s="5"/>
      <c r="F68" s="5"/>
    </row>
    <row r="69" spans="1:6" x14ac:dyDescent="0.25">
      <c r="A69" s="4"/>
      <c r="B69" s="5"/>
      <c r="C69" s="5"/>
      <c r="D69" s="5"/>
      <c r="E69" s="5"/>
      <c r="F69" s="5"/>
    </row>
    <row r="70" spans="1:6" x14ac:dyDescent="0.25">
      <c r="A70" s="4"/>
      <c r="B70" s="5"/>
      <c r="C70" s="5"/>
      <c r="D70" s="5"/>
      <c r="E70" s="5"/>
      <c r="F70" s="5"/>
    </row>
    <row r="71" spans="1:6" x14ac:dyDescent="0.25">
      <c r="A71" s="4"/>
      <c r="B71" s="5"/>
      <c r="C71" s="5"/>
      <c r="D71" s="5"/>
      <c r="E71" s="5"/>
      <c r="F71" s="5"/>
    </row>
    <row r="72" spans="1:6" x14ac:dyDescent="0.25">
      <c r="A72" s="4"/>
      <c r="B72" s="5"/>
      <c r="C72" s="5"/>
      <c r="D72" s="5"/>
      <c r="E72" s="5"/>
      <c r="F72" s="5"/>
    </row>
    <row r="73" spans="1:6" x14ac:dyDescent="0.25">
      <c r="A73" s="4"/>
      <c r="B73" s="5"/>
      <c r="C73" s="5"/>
      <c r="D73" s="5"/>
      <c r="E73" s="5"/>
      <c r="F73" s="5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6F5A-A83B-7E45-A02F-00AB6C7CE41A}">
  <dimension ref="A1:O43"/>
  <sheetViews>
    <sheetView topLeftCell="F5" zoomScale="130" zoomScaleNormal="130" workbookViewId="0">
      <selection activeCell="Q17" sqref="Q17"/>
    </sheetView>
  </sheetViews>
  <sheetFormatPr defaultColWidth="11" defaultRowHeight="15.75" x14ac:dyDescent="0.25"/>
  <cols>
    <col min="2" max="2" width="11.125" bestFit="1" customWidth="1"/>
    <col min="4" max="4" width="11.125" bestFit="1" customWidth="1"/>
    <col min="7" max="7" width="12.125" bestFit="1" customWidth="1"/>
  </cols>
  <sheetData>
    <row r="1" spans="1:15" x14ac:dyDescent="0.25">
      <c r="A1" t="s">
        <v>0</v>
      </c>
      <c r="B1" t="s">
        <v>69</v>
      </c>
      <c r="C1" t="s">
        <v>70</v>
      </c>
      <c r="D1" t="s">
        <v>71</v>
      </c>
      <c r="E1" t="s">
        <v>72</v>
      </c>
      <c r="F1" t="s">
        <v>73</v>
      </c>
      <c r="G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73</v>
      </c>
      <c r="O1" t="s">
        <v>74</v>
      </c>
    </row>
    <row r="2" spans="1:15" x14ac:dyDescent="0.25">
      <c r="A2" s="2">
        <v>42005</v>
      </c>
      <c r="B2" s="5">
        <f>(+'J&amp;K BOP GDP'!J2+'J&amp;K BOP GDP'!N2)</f>
        <v>6573607618.2815113</v>
      </c>
      <c r="C2" s="5">
        <f>-(+'J&amp;K BOP GDP'!K2+'J&amp;K BOP GDP'!O2)</f>
        <v>-1663290588.6739278</v>
      </c>
      <c r="D2" s="5">
        <f>('J&amp;K BOP GDP'!P2+'J&amp;K BOP GDP'!R2)</f>
        <v>3917322355.7751884</v>
      </c>
      <c r="E2" s="5">
        <f>-('J&amp;K BOP GDP'!Q2+'J&amp;K BOP GDP'!S2)</f>
        <v>-5318583211.859271</v>
      </c>
      <c r="F2" s="5">
        <f>+'J&amp;K BOP GDP'!T2</f>
        <v>302282128.17461407</v>
      </c>
      <c r="G2" s="5">
        <f>+SUM(B2:F2)</f>
        <v>3811338301.6981153</v>
      </c>
    </row>
    <row r="3" spans="1:15" x14ac:dyDescent="0.25">
      <c r="A3" s="2">
        <v>42095</v>
      </c>
      <c r="B3" s="5">
        <f>(+'J&amp;K BOP GDP'!J3+'J&amp;K BOP GDP'!N3)</f>
        <v>5420253345.7224035</v>
      </c>
      <c r="C3" s="5">
        <f>-(+'J&amp;K BOP GDP'!K3+'J&amp;K BOP GDP'!O3)</f>
        <v>-1411145093.2992463</v>
      </c>
      <c r="D3" s="5">
        <f>('J&amp;K BOP GDP'!P3+'J&amp;K BOP GDP'!R3)</f>
        <v>-1669695521.0086956</v>
      </c>
      <c r="E3" s="5">
        <f>-('J&amp;K BOP GDP'!Q3+'J&amp;K BOP GDP'!S3)</f>
        <v>1203126582.0346799</v>
      </c>
      <c r="F3" s="5">
        <f>+'J&amp;K BOP GDP'!T3</f>
        <v>858412620.44984436</v>
      </c>
      <c r="G3" s="5">
        <f t="shared" ref="G3:G43" si="0">+SUM(B3:F3)</f>
        <v>4400951933.8989859</v>
      </c>
    </row>
    <row r="4" spans="1:15" x14ac:dyDescent="0.25">
      <c r="A4" s="2">
        <v>42186</v>
      </c>
      <c r="B4" s="5">
        <f>(+'J&amp;K BOP GDP'!J4+'J&amp;K BOP GDP'!N4)</f>
        <v>6054797224.6242981</v>
      </c>
      <c r="C4" s="5">
        <f>-(+'J&amp;K BOP GDP'!K4+'J&amp;K BOP GDP'!O4)</f>
        <v>1718249033.1183703</v>
      </c>
      <c r="D4" s="5">
        <f>('J&amp;K BOP GDP'!P4+'J&amp;K BOP GDP'!R4)</f>
        <v>3247869400.8348188</v>
      </c>
      <c r="E4" s="5">
        <f>-('J&amp;K BOP GDP'!Q4+'J&amp;K BOP GDP'!S4)</f>
        <v>-6355991285.4898958</v>
      </c>
      <c r="F4" s="5">
        <f>+'J&amp;K BOP GDP'!T4</f>
        <v>-307768433.25161988</v>
      </c>
      <c r="G4" s="5">
        <f t="shared" si="0"/>
        <v>4357155939.8359718</v>
      </c>
    </row>
    <row r="5" spans="1:15" x14ac:dyDescent="0.25">
      <c r="A5" s="2">
        <v>42278</v>
      </c>
      <c r="B5" s="5">
        <f>(+'J&amp;K BOP GDP'!J5+'J&amp;K BOP GDP'!N5)</f>
        <v>5017845670.310524</v>
      </c>
      <c r="C5" s="5">
        <f>-(+'J&amp;K BOP GDP'!K5+'J&amp;K BOP GDP'!O5)</f>
        <v>130721502.52547693</v>
      </c>
      <c r="D5" s="5">
        <f>('J&amp;K BOP GDP'!P5+'J&amp;K BOP GDP'!R5)</f>
        <v>3376714693.1202173</v>
      </c>
      <c r="E5" s="5">
        <f>-('J&amp;K BOP GDP'!Q5+'J&amp;K BOP GDP'!S5)</f>
        <v>-3722494377.5134368</v>
      </c>
      <c r="F5" s="5">
        <f>+'J&amp;K BOP GDP'!T5</f>
        <v>283950427.02999377</v>
      </c>
      <c r="G5" s="5">
        <f t="shared" si="0"/>
        <v>5086737915.4727755</v>
      </c>
      <c r="I5" s="4">
        <f>+A5</f>
        <v>42278</v>
      </c>
      <c r="J5" s="5">
        <f t="shared" ref="J5:J43" si="1">+AVERAGE(B2:B5)</f>
        <v>5766625964.734684</v>
      </c>
      <c r="K5" s="5">
        <f t="shared" ref="K5:N20" si="2">+AVERAGE(C2:C5)</f>
        <v>-306366286.58233172</v>
      </c>
      <c r="L5" s="5">
        <f t="shared" si="2"/>
        <v>2218052732.1803823</v>
      </c>
      <c r="M5" s="5">
        <f t="shared" ref="M5:M43" si="3">+AVERAGE(E2:E5)</f>
        <v>-3548485573.2069812</v>
      </c>
      <c r="N5" s="5">
        <f t="shared" si="2"/>
        <v>284219185.60070807</v>
      </c>
      <c r="O5" s="5">
        <f>+SUM(J5:N5)</f>
        <v>4414046022.7264624</v>
      </c>
    </row>
    <row r="6" spans="1:15" x14ac:dyDescent="0.25">
      <c r="A6" s="2">
        <v>42370</v>
      </c>
      <c r="B6" s="5">
        <f>(+'J&amp;K BOP GDP'!J6+'J&amp;K BOP GDP'!N6)</f>
        <v>5574737197.6152878</v>
      </c>
      <c r="C6" s="5">
        <f>-(+'J&amp;K BOP GDP'!K6+'J&amp;K BOP GDP'!O6)</f>
        <v>1795093850.7662473</v>
      </c>
      <c r="D6" s="5">
        <f>('J&amp;K BOP GDP'!P6+'J&amp;K BOP GDP'!R6)</f>
        <v>6067260848.849865</v>
      </c>
      <c r="E6" s="5">
        <f>-('J&amp;K BOP GDP'!Q6+'J&amp;K BOP GDP'!S6)</f>
        <v>-6379957504.3670416</v>
      </c>
      <c r="F6" s="5">
        <f>+'J&amp;K BOP GDP'!T6</f>
        <v>-263710567.49013484</v>
      </c>
      <c r="G6" s="5">
        <f t="shared" si="0"/>
        <v>6793423825.3742228</v>
      </c>
      <c r="I6" s="4">
        <f t="shared" ref="I6:I43" si="4">+A6</f>
        <v>42370</v>
      </c>
      <c r="J6" s="5">
        <f t="shared" si="1"/>
        <v>5516908359.5681286</v>
      </c>
      <c r="K6" s="5">
        <f t="shared" si="2"/>
        <v>558229823.27771211</v>
      </c>
      <c r="L6" s="5">
        <f t="shared" si="2"/>
        <v>2755537355.4490514</v>
      </c>
      <c r="M6" s="5">
        <f t="shared" si="3"/>
        <v>-3813829146.3339233</v>
      </c>
      <c r="N6" s="5">
        <f t="shared" si="2"/>
        <v>142721011.68452087</v>
      </c>
      <c r="O6" s="5">
        <f t="shared" ref="O6:O43" si="5">+SUM(J6:N6)</f>
        <v>5159567403.6454887</v>
      </c>
    </row>
    <row r="7" spans="1:15" x14ac:dyDescent="0.25">
      <c r="A7" s="2">
        <v>42461</v>
      </c>
      <c r="B7" s="5">
        <f>(+'J&amp;K BOP GDP'!J7+'J&amp;K BOP GDP'!N7)</f>
        <v>3260511870.9159522</v>
      </c>
      <c r="C7" s="5">
        <f>-(+'J&amp;K BOP GDP'!K7+'J&amp;K BOP GDP'!O7)</f>
        <v>-387225888.99125648</v>
      </c>
      <c r="D7" s="5">
        <f>('J&amp;K BOP GDP'!P7+'J&amp;K BOP GDP'!R7)</f>
        <v>10072660707.197338</v>
      </c>
      <c r="E7" s="5">
        <f>-('J&amp;K BOP GDP'!Q7+'J&amp;K BOP GDP'!S7)</f>
        <v>-6710465565.5834246</v>
      </c>
      <c r="F7" s="5">
        <f>+'J&amp;K BOP GDP'!T7</f>
        <v>251329587.55982059</v>
      </c>
      <c r="G7" s="5">
        <f t="shared" si="0"/>
        <v>6486810711.0984297</v>
      </c>
      <c r="I7" s="4">
        <f t="shared" si="4"/>
        <v>42461</v>
      </c>
      <c r="J7" s="5">
        <f t="shared" si="1"/>
        <v>4976972990.8665152</v>
      </c>
      <c r="K7" s="5">
        <f t="shared" si="2"/>
        <v>814209624.35470939</v>
      </c>
      <c r="L7" s="5">
        <f t="shared" si="2"/>
        <v>5691126412.5005598</v>
      </c>
      <c r="M7" s="5">
        <f t="shared" si="3"/>
        <v>-5792227183.2384491</v>
      </c>
      <c r="N7" s="5">
        <f t="shared" si="2"/>
        <v>-9049746.5379850864</v>
      </c>
      <c r="O7" s="5">
        <f t="shared" si="5"/>
        <v>5681032097.9453506</v>
      </c>
    </row>
    <row r="8" spans="1:15" x14ac:dyDescent="0.25">
      <c r="A8" s="2">
        <v>42552</v>
      </c>
      <c r="B8" s="5">
        <f>(+'J&amp;K BOP GDP'!J8+'J&amp;K BOP GDP'!N8)</f>
        <v>5465604771.8458548</v>
      </c>
      <c r="C8" s="5">
        <f>-(+'J&amp;K BOP GDP'!K8+'J&amp;K BOP GDP'!O8)</f>
        <v>-1309378421.2177043</v>
      </c>
      <c r="D8" s="5">
        <f>('J&amp;K BOP GDP'!P8+'J&amp;K BOP GDP'!R8)</f>
        <v>5246443990.8135242</v>
      </c>
      <c r="E8" s="5">
        <f>-('J&amp;K BOP GDP'!Q8+'J&amp;K BOP GDP'!S8)</f>
        <v>-1766740148.8499999</v>
      </c>
      <c r="F8" s="5">
        <f>+'J&amp;K BOP GDP'!T8</f>
        <v>195332686.2941418</v>
      </c>
      <c r="G8" s="5">
        <f t="shared" si="0"/>
        <v>7831262878.8858166</v>
      </c>
      <c r="I8" s="4">
        <f t="shared" si="4"/>
        <v>42552</v>
      </c>
      <c r="J8" s="5">
        <f t="shared" si="1"/>
        <v>4829674877.6719046</v>
      </c>
      <c r="K8" s="5">
        <f t="shared" si="2"/>
        <v>57302760.770690858</v>
      </c>
      <c r="L8" s="5">
        <f t="shared" si="2"/>
        <v>6190770059.9952354</v>
      </c>
      <c r="M8" s="5">
        <f t="shared" si="3"/>
        <v>-4644914399.078475</v>
      </c>
      <c r="N8" s="5">
        <f t="shared" si="2"/>
        <v>116725533.34845534</v>
      </c>
      <c r="O8" s="5">
        <f t="shared" si="5"/>
        <v>6549558832.7078123</v>
      </c>
    </row>
    <row r="9" spans="1:15" x14ac:dyDescent="0.25">
      <c r="A9" s="2">
        <v>42644</v>
      </c>
      <c r="B9" s="5">
        <f>(+'J&amp;K BOP GDP'!J9+'J&amp;K BOP GDP'!N9)</f>
        <v>4652813304.9555416</v>
      </c>
      <c r="C9" s="5">
        <f>-(+'J&amp;K BOP GDP'!K9+'J&amp;K BOP GDP'!O9)</f>
        <v>-1257789992.9015231</v>
      </c>
      <c r="D9" s="5">
        <f>('J&amp;K BOP GDP'!P9+'J&amp;K BOP GDP'!R9)</f>
        <v>3330246964.1869049</v>
      </c>
      <c r="E9" s="5">
        <f>-('J&amp;K BOP GDP'!Q9+'J&amp;K BOP GDP'!S9)</f>
        <v>-4551350940.0491323</v>
      </c>
      <c r="F9" s="5">
        <f>+'J&amp;K BOP GDP'!T9</f>
        <v>-69505684.801134735</v>
      </c>
      <c r="G9" s="5">
        <f t="shared" si="0"/>
        <v>2104413651.3906558</v>
      </c>
      <c r="I9" s="4">
        <f t="shared" si="4"/>
        <v>42644</v>
      </c>
      <c r="J9" s="5">
        <f t="shared" si="1"/>
        <v>4738416786.3331585</v>
      </c>
      <c r="K9" s="5">
        <f t="shared" si="2"/>
        <v>-289825113.08605915</v>
      </c>
      <c r="L9" s="5">
        <f t="shared" si="2"/>
        <v>6179153127.7619076</v>
      </c>
      <c r="M9" s="5">
        <f t="shared" si="3"/>
        <v>-4852128539.7123995</v>
      </c>
      <c r="N9" s="5">
        <f t="shared" si="2"/>
        <v>28361505.390673205</v>
      </c>
      <c r="O9" s="5">
        <f t="shared" si="5"/>
        <v>5803977766.6872807</v>
      </c>
    </row>
    <row r="10" spans="1:15" x14ac:dyDescent="0.25">
      <c r="A10" s="2">
        <v>42736</v>
      </c>
      <c r="B10" s="5">
        <f>(+'J&amp;K BOP GDP'!J10+'J&amp;K BOP GDP'!N10)</f>
        <v>5553166313.9022131</v>
      </c>
      <c r="C10" s="5">
        <f>-(+'J&amp;K BOP GDP'!K10+'J&amp;K BOP GDP'!O10)</f>
        <v>-816394802.16401148</v>
      </c>
      <c r="D10" s="5">
        <f>('J&amp;K BOP GDP'!P10+'J&amp;K BOP GDP'!R10)</f>
        <v>-2839837132.7471542</v>
      </c>
      <c r="E10" s="5">
        <f>-('J&amp;K BOP GDP'!Q10+'J&amp;K BOP GDP'!S10)</f>
        <v>734671006.09927464</v>
      </c>
      <c r="F10" s="5">
        <f>+'J&amp;K BOP GDP'!T10</f>
        <v>496555654.41125637</v>
      </c>
      <c r="G10" s="5">
        <f t="shared" si="0"/>
        <v>3128161039.5015779</v>
      </c>
      <c r="I10" s="4">
        <f t="shared" si="4"/>
        <v>42736</v>
      </c>
      <c r="J10" s="5">
        <f t="shared" si="1"/>
        <v>4733024065.4048901</v>
      </c>
      <c r="K10" s="5">
        <f t="shared" si="2"/>
        <v>-942697276.3186239</v>
      </c>
      <c r="L10" s="5">
        <f t="shared" si="2"/>
        <v>3952378632.3626537</v>
      </c>
      <c r="M10" s="5">
        <f t="shared" si="3"/>
        <v>-3073471412.0958204</v>
      </c>
      <c r="N10" s="5">
        <f t="shared" si="2"/>
        <v>218428060.86602104</v>
      </c>
      <c r="O10" s="5">
        <f t="shared" si="5"/>
        <v>4887662070.21912</v>
      </c>
    </row>
    <row r="11" spans="1:15" x14ac:dyDescent="0.25">
      <c r="A11" s="2">
        <v>42826</v>
      </c>
      <c r="B11" s="5">
        <f>(+'J&amp;K BOP GDP'!J11+'J&amp;K BOP GDP'!N11)</f>
        <v>4892623485.407671</v>
      </c>
      <c r="C11" s="5">
        <f>-(+'J&amp;K BOP GDP'!K11+'J&amp;K BOP GDP'!O11)</f>
        <v>-1058128997.1152911</v>
      </c>
      <c r="D11" s="5">
        <f>('J&amp;K BOP GDP'!P11+'J&amp;K BOP GDP'!R11)</f>
        <v>2723113218.4679775</v>
      </c>
      <c r="E11" s="5">
        <f>-('J&amp;K BOP GDP'!Q11+'J&amp;K BOP GDP'!S11)</f>
        <v>-3116075573.888576</v>
      </c>
      <c r="F11" s="5">
        <f>+'J&amp;K BOP GDP'!T11</f>
        <v>533226998.40151733</v>
      </c>
      <c r="G11" s="5">
        <f t="shared" si="0"/>
        <v>3974759131.2732983</v>
      </c>
      <c r="I11" s="4">
        <f t="shared" si="4"/>
        <v>42826</v>
      </c>
      <c r="J11" s="5">
        <f t="shared" si="1"/>
        <v>5141051969.0278206</v>
      </c>
      <c r="K11" s="5">
        <f t="shared" si="2"/>
        <v>-1110423053.3496325</v>
      </c>
      <c r="L11" s="5">
        <f t="shared" si="2"/>
        <v>2114991760.1803131</v>
      </c>
      <c r="M11" s="5">
        <f t="shared" si="3"/>
        <v>-2174873914.1721082</v>
      </c>
      <c r="N11" s="5">
        <f t="shared" si="2"/>
        <v>288902413.57644522</v>
      </c>
      <c r="O11" s="5">
        <f t="shared" si="5"/>
        <v>4259649175.2628384</v>
      </c>
    </row>
    <row r="12" spans="1:15" x14ac:dyDescent="0.25">
      <c r="A12" s="2">
        <v>42917</v>
      </c>
      <c r="B12" s="5">
        <f>(+'J&amp;K BOP GDP'!J12+'J&amp;K BOP GDP'!N12)</f>
        <v>4675649909.4118843</v>
      </c>
      <c r="C12" s="5">
        <f>-(+'J&amp;K BOP GDP'!K12+'J&amp;K BOP GDP'!O12)</f>
        <v>-506990165.28008151</v>
      </c>
      <c r="D12" s="5">
        <f>('J&amp;K BOP GDP'!P12+'J&amp;K BOP GDP'!R12)</f>
        <v>6405900747.8726368</v>
      </c>
      <c r="E12" s="5">
        <f>-('J&amp;K BOP GDP'!Q12+'J&amp;K BOP GDP'!S12)</f>
        <v>-7117976296.7588539</v>
      </c>
      <c r="F12" s="5">
        <f>+'J&amp;K BOP GDP'!T12</f>
        <v>368740666.15854186</v>
      </c>
      <c r="G12" s="5">
        <f t="shared" si="0"/>
        <v>3825324861.4041281</v>
      </c>
      <c r="I12" s="4">
        <f t="shared" si="4"/>
        <v>42917</v>
      </c>
      <c r="J12" s="5">
        <f t="shared" si="1"/>
        <v>4943563253.4193268</v>
      </c>
      <c r="K12" s="5">
        <f t="shared" si="2"/>
        <v>-909825989.36522675</v>
      </c>
      <c r="L12" s="5">
        <f t="shared" si="2"/>
        <v>2404855949.4450912</v>
      </c>
      <c r="M12" s="5">
        <f t="shared" si="3"/>
        <v>-3512682951.149322</v>
      </c>
      <c r="N12" s="5">
        <f t="shared" si="2"/>
        <v>332254408.5425452</v>
      </c>
      <c r="O12" s="5">
        <f t="shared" si="5"/>
        <v>3258164670.8924146</v>
      </c>
    </row>
    <row r="13" spans="1:15" x14ac:dyDescent="0.25">
      <c r="A13" s="2">
        <v>43009</v>
      </c>
      <c r="B13" s="5">
        <f>(+'J&amp;K BOP GDP'!J13+'J&amp;K BOP GDP'!N13)</f>
        <v>5534994031.3566551</v>
      </c>
      <c r="C13" s="5">
        <f>-(+'J&amp;K BOP GDP'!K13+'J&amp;K BOP GDP'!O13)</f>
        <v>-1343927994.6285896</v>
      </c>
      <c r="D13" s="5">
        <f>('J&amp;K BOP GDP'!P13+'J&amp;K BOP GDP'!R13)</f>
        <v>-2542503835.0277996</v>
      </c>
      <c r="E13" s="5">
        <f>-('J&amp;K BOP GDP'!Q13+'J&amp;K BOP GDP'!S13)</f>
        <v>969924134.36739826</v>
      </c>
      <c r="F13" s="5">
        <f>+'J&amp;K BOP GDP'!T13</f>
        <v>294126630.51839429</v>
      </c>
      <c r="G13" s="5">
        <f t="shared" si="0"/>
        <v>2912612966.5860586</v>
      </c>
      <c r="I13" s="4">
        <f t="shared" si="4"/>
        <v>43009</v>
      </c>
      <c r="J13" s="5">
        <f t="shared" si="1"/>
        <v>5164108435.0196056</v>
      </c>
      <c r="K13" s="5">
        <f t="shared" si="2"/>
        <v>-931360489.79699349</v>
      </c>
      <c r="L13" s="5">
        <f t="shared" si="2"/>
        <v>936668249.64141512</v>
      </c>
      <c r="M13" s="5">
        <f t="shared" si="3"/>
        <v>-2132364182.5451891</v>
      </c>
      <c r="N13" s="5">
        <f t="shared" si="2"/>
        <v>423162487.37242746</v>
      </c>
      <c r="O13" s="5">
        <f t="shared" si="5"/>
        <v>3460214499.6912656</v>
      </c>
    </row>
    <row r="14" spans="1:15" x14ac:dyDescent="0.25">
      <c r="A14" s="2">
        <v>43101</v>
      </c>
      <c r="B14" s="5">
        <f>(+'J&amp;K BOP GDP'!J14+'J&amp;K BOP GDP'!N14)</f>
        <v>4081118280.1433458</v>
      </c>
      <c r="C14" s="5">
        <f>-(+'J&amp;K BOP GDP'!K14+'J&amp;K BOP GDP'!O14)</f>
        <v>467158597.73411542</v>
      </c>
      <c r="D14" s="5">
        <f>('J&amp;K BOP GDP'!P14+'J&amp;K BOP GDP'!R14)</f>
        <v>7227012529.917448</v>
      </c>
      <c r="E14" s="5">
        <f>-('J&amp;K BOP GDP'!Q14+'J&amp;K BOP GDP'!S14)</f>
        <v>-7577493302.5382748</v>
      </c>
      <c r="F14" s="5">
        <f>+'J&amp;K BOP GDP'!T14</f>
        <v>395432402.52983463</v>
      </c>
      <c r="G14" s="5">
        <f t="shared" si="0"/>
        <v>4593228507.7864704</v>
      </c>
      <c r="I14" s="4">
        <f t="shared" si="4"/>
        <v>43101</v>
      </c>
      <c r="J14" s="5">
        <f t="shared" si="1"/>
        <v>4796096426.5798893</v>
      </c>
      <c r="K14" s="5">
        <f t="shared" si="2"/>
        <v>-610472139.82246161</v>
      </c>
      <c r="L14" s="5">
        <f t="shared" si="2"/>
        <v>3453380665.3075657</v>
      </c>
      <c r="M14" s="5">
        <f t="shared" si="3"/>
        <v>-4210405259.704577</v>
      </c>
      <c r="N14" s="5">
        <f t="shared" si="2"/>
        <v>397881674.40207207</v>
      </c>
      <c r="O14" s="5">
        <f t="shared" si="5"/>
        <v>3826481366.7624879</v>
      </c>
    </row>
    <row r="15" spans="1:15" x14ac:dyDescent="0.25">
      <c r="A15" s="2">
        <v>43191</v>
      </c>
      <c r="B15" s="5">
        <f>(+'J&amp;K BOP GDP'!J15+'J&amp;K BOP GDP'!N15)</f>
        <v>5334181182.5083637</v>
      </c>
      <c r="C15" s="5">
        <f>-(+'J&amp;K BOP GDP'!K15+'J&amp;K BOP GDP'!O15)</f>
        <v>381680551.93454826</v>
      </c>
      <c r="D15" s="5">
        <f>('J&amp;K BOP GDP'!P15+'J&amp;K BOP GDP'!R15)</f>
        <v>3353083872.9830012</v>
      </c>
      <c r="E15" s="5">
        <f>-('J&amp;K BOP GDP'!Q15+'J&amp;K BOP GDP'!S15)</f>
        <v>-6507633837.0196953</v>
      </c>
      <c r="F15" s="5">
        <f>+'J&amp;K BOP GDP'!T15</f>
        <v>1239592682.3681443</v>
      </c>
      <c r="G15" s="5">
        <f t="shared" si="0"/>
        <v>3800904452.7743616</v>
      </c>
      <c r="I15" s="4">
        <f t="shared" si="4"/>
        <v>43191</v>
      </c>
      <c r="J15" s="5">
        <f t="shared" si="1"/>
        <v>4906485850.8550625</v>
      </c>
      <c r="K15" s="5">
        <f t="shared" si="2"/>
        <v>-250519752.56000188</v>
      </c>
      <c r="L15" s="5">
        <f t="shared" si="2"/>
        <v>3610873328.9363217</v>
      </c>
      <c r="M15" s="5">
        <f t="shared" si="3"/>
        <v>-5058294825.4873562</v>
      </c>
      <c r="N15" s="5">
        <f t="shared" si="2"/>
        <v>574473095.39372873</v>
      </c>
      <c r="O15" s="5">
        <f t="shared" si="5"/>
        <v>3783017697.1377549</v>
      </c>
    </row>
    <row r="16" spans="1:15" x14ac:dyDescent="0.25">
      <c r="A16" s="2">
        <v>43282</v>
      </c>
      <c r="B16" s="5">
        <f>(+'J&amp;K BOP GDP'!J16+'J&amp;K BOP GDP'!N16)</f>
        <v>5427174098.9143753</v>
      </c>
      <c r="C16" s="5">
        <f>-(+'J&amp;K BOP GDP'!K16+'J&amp;K BOP GDP'!O16)</f>
        <v>-751417560.14195037</v>
      </c>
      <c r="D16" s="5">
        <f>('J&amp;K BOP GDP'!P16+'J&amp;K BOP GDP'!R16)</f>
        <v>4868832001.7973671</v>
      </c>
      <c r="E16" s="5">
        <f>-('J&amp;K BOP GDP'!Q16+'J&amp;K BOP GDP'!S16)</f>
        <v>-6903787989.5741701</v>
      </c>
      <c r="F16" s="5">
        <f>+'J&amp;K BOP GDP'!T16</f>
        <v>658580293.42338943</v>
      </c>
      <c r="G16" s="5">
        <f t="shared" si="0"/>
        <v>3299380844.4190111</v>
      </c>
      <c r="I16" s="4">
        <f t="shared" si="4"/>
        <v>43282</v>
      </c>
      <c r="J16" s="5">
        <f t="shared" si="1"/>
        <v>5094366898.2306843</v>
      </c>
      <c r="K16" s="5">
        <f t="shared" si="2"/>
        <v>-311626601.27546906</v>
      </c>
      <c r="L16" s="5">
        <f t="shared" si="2"/>
        <v>3226606142.4175043</v>
      </c>
      <c r="M16" s="5">
        <f t="shared" si="3"/>
        <v>-5004747748.691185</v>
      </c>
      <c r="N16" s="5">
        <f t="shared" si="2"/>
        <v>646933002.20994067</v>
      </c>
      <c r="O16" s="5">
        <f t="shared" si="5"/>
        <v>3651531692.8914757</v>
      </c>
    </row>
    <row r="17" spans="1:15" x14ac:dyDescent="0.25">
      <c r="A17" s="2">
        <v>43374</v>
      </c>
      <c r="B17" s="5">
        <f>(+'J&amp;K BOP GDP'!J17+'J&amp;K BOP GDP'!N17)</f>
        <v>4147901500.1941433</v>
      </c>
      <c r="C17" s="5">
        <f>-(+'J&amp;K BOP GDP'!K17+'J&amp;K BOP GDP'!O17)</f>
        <v>486253452.72368753</v>
      </c>
      <c r="D17" s="5">
        <f>('J&amp;K BOP GDP'!P17+'J&amp;K BOP GDP'!R17)</f>
        <v>242270292.2660625</v>
      </c>
      <c r="E17" s="5">
        <f>-('J&amp;K BOP GDP'!Q17+'J&amp;K BOP GDP'!S17)</f>
        <v>-1580099815.8863697</v>
      </c>
      <c r="F17" s="5">
        <f>+'J&amp;K BOP GDP'!T17</f>
        <v>122147372.13292809</v>
      </c>
      <c r="G17" s="5">
        <f t="shared" si="0"/>
        <v>3418472801.4304514</v>
      </c>
      <c r="I17" s="4">
        <f t="shared" si="4"/>
        <v>43374</v>
      </c>
      <c r="J17" s="5">
        <f t="shared" si="1"/>
        <v>4747593765.4400578</v>
      </c>
      <c r="K17" s="5">
        <f t="shared" si="2"/>
        <v>145918760.56260023</v>
      </c>
      <c r="L17" s="5">
        <f t="shared" si="2"/>
        <v>3922799674.2409697</v>
      </c>
      <c r="M17" s="5">
        <f t="shared" si="3"/>
        <v>-5642253736.2546272</v>
      </c>
      <c r="N17" s="5">
        <f t="shared" si="2"/>
        <v>603938187.61357403</v>
      </c>
      <c r="O17" s="5">
        <f t="shared" si="5"/>
        <v>3777996651.6025743</v>
      </c>
    </row>
    <row r="18" spans="1:15" x14ac:dyDescent="0.25">
      <c r="A18" s="2">
        <v>43466</v>
      </c>
      <c r="B18" s="5">
        <f>(+'J&amp;K BOP GDP'!J18+'J&amp;K BOP GDP'!N18)</f>
        <v>6850727602.7047739</v>
      </c>
      <c r="C18" s="5">
        <f>-(+'J&amp;K BOP GDP'!K18+'J&amp;K BOP GDP'!O18)</f>
        <v>-1520528796.569654</v>
      </c>
      <c r="D18" s="5">
        <f>('J&amp;K BOP GDP'!P18+'J&amp;K BOP GDP'!R18)</f>
        <v>5580551387.4724426</v>
      </c>
      <c r="E18" s="5">
        <f>-('J&amp;K BOP GDP'!Q18+'J&amp;K BOP GDP'!S18)</f>
        <v>-6587949965.3927698</v>
      </c>
      <c r="F18" s="5">
        <f>+'J&amp;K BOP GDP'!T18</f>
        <v>658762269.35546315</v>
      </c>
      <c r="G18" s="5">
        <f t="shared" si="0"/>
        <v>4981562497.5702562</v>
      </c>
      <c r="I18" s="4">
        <f t="shared" si="4"/>
        <v>43466</v>
      </c>
      <c r="J18" s="5">
        <f t="shared" si="1"/>
        <v>5439996096.0804138</v>
      </c>
      <c r="K18" s="5">
        <f t="shared" si="2"/>
        <v>-351003088.01334214</v>
      </c>
      <c r="L18" s="5">
        <f t="shared" si="2"/>
        <v>3511184388.6297188</v>
      </c>
      <c r="M18" s="5">
        <f t="shared" si="3"/>
        <v>-5394867901.9682512</v>
      </c>
      <c r="N18" s="5">
        <f t="shared" si="2"/>
        <v>669770654.31998122</v>
      </c>
      <c r="O18" s="5">
        <f t="shared" si="5"/>
        <v>3875080149.0485206</v>
      </c>
    </row>
    <row r="19" spans="1:15" x14ac:dyDescent="0.25">
      <c r="A19" s="2">
        <v>43556</v>
      </c>
      <c r="B19" s="5">
        <f>(+'J&amp;K BOP GDP'!J19+'J&amp;K BOP GDP'!N19)</f>
        <v>4940956850.5012341</v>
      </c>
      <c r="C19" s="5">
        <f>-(+'J&amp;K BOP GDP'!K19+'J&amp;K BOP GDP'!O19)</f>
        <v>-1396119044.154027</v>
      </c>
      <c r="D19" s="5">
        <f>('J&amp;K BOP GDP'!P19+'J&amp;K BOP GDP'!R19)</f>
        <v>1516121681.6165762</v>
      </c>
      <c r="E19" s="5">
        <f>-('J&amp;K BOP GDP'!Q19+'J&amp;K BOP GDP'!S19)</f>
        <v>-1660435838.4812758</v>
      </c>
      <c r="F19" s="5">
        <f>+'J&amp;K BOP GDP'!T19</f>
        <v>548549285.23206353</v>
      </c>
      <c r="G19" s="5">
        <f t="shared" si="0"/>
        <v>3949072934.714571</v>
      </c>
      <c r="I19" s="4">
        <f t="shared" si="4"/>
        <v>43556</v>
      </c>
      <c r="J19" s="5">
        <f t="shared" si="1"/>
        <v>5341690013.0786324</v>
      </c>
      <c r="K19" s="5">
        <f t="shared" si="2"/>
        <v>-795452987.03548598</v>
      </c>
      <c r="L19" s="5">
        <f t="shared" si="2"/>
        <v>3051943840.7881126</v>
      </c>
      <c r="M19" s="5">
        <f t="shared" si="3"/>
        <v>-4183068402.3336463</v>
      </c>
      <c r="N19" s="5">
        <f t="shared" si="2"/>
        <v>497009805.03596109</v>
      </c>
      <c r="O19" s="5">
        <f t="shared" si="5"/>
        <v>3912122269.5335736</v>
      </c>
    </row>
    <row r="20" spans="1:15" x14ac:dyDescent="0.25">
      <c r="A20" s="2">
        <v>43647</v>
      </c>
      <c r="B20" s="5">
        <f>(+'J&amp;K BOP GDP'!J20+'J&amp;K BOP GDP'!N20)</f>
        <v>4146328434.7550344</v>
      </c>
      <c r="C20" s="5">
        <f>-(+'J&amp;K BOP GDP'!K20+'J&amp;K BOP GDP'!O20)</f>
        <v>49308638.674300134</v>
      </c>
      <c r="D20" s="5">
        <f>('J&amp;K BOP GDP'!P20+'J&amp;K BOP GDP'!R20)</f>
        <v>3223900301.5087676</v>
      </c>
      <c r="E20" s="5">
        <f>-('J&amp;K BOP GDP'!Q20+'J&amp;K BOP GDP'!S20)</f>
        <v>-2966672110.5924492</v>
      </c>
      <c r="F20" s="5">
        <f>+'J&amp;K BOP GDP'!T20</f>
        <v>130583144.27381037</v>
      </c>
      <c r="G20" s="5">
        <f t="shared" si="0"/>
        <v>4583448408.6194639</v>
      </c>
      <c r="I20" s="4">
        <f t="shared" si="4"/>
        <v>43647</v>
      </c>
      <c r="J20" s="5">
        <f t="shared" si="1"/>
        <v>5021478597.0387964</v>
      </c>
      <c r="K20" s="5">
        <f t="shared" si="2"/>
        <v>-595271437.33142328</v>
      </c>
      <c r="L20" s="5">
        <f t="shared" si="2"/>
        <v>2640710915.7159624</v>
      </c>
      <c r="M20" s="5">
        <f t="shared" si="3"/>
        <v>-3198789432.5882163</v>
      </c>
      <c r="N20" s="5">
        <f t="shared" si="2"/>
        <v>365010517.74856627</v>
      </c>
      <c r="O20" s="5">
        <f t="shared" si="5"/>
        <v>4233139160.5836849</v>
      </c>
    </row>
    <row r="21" spans="1:15" x14ac:dyDescent="0.25">
      <c r="A21" s="2">
        <v>43739</v>
      </c>
      <c r="B21" s="5">
        <f>(+'J&amp;K BOP GDP'!J21+'J&amp;K BOP GDP'!N21)</f>
        <v>5210150246.5628309</v>
      </c>
      <c r="C21" s="5">
        <f>-(+'J&amp;K BOP GDP'!K21+'J&amp;K BOP GDP'!O21)</f>
        <v>-1900800405.7270274</v>
      </c>
      <c r="D21" s="5">
        <f>('J&amp;K BOP GDP'!P21+'J&amp;K BOP GDP'!R21)</f>
        <v>-996431864.74826574</v>
      </c>
      <c r="E21" s="5">
        <f>-('J&amp;K BOP GDP'!Q21+'J&amp;K BOP GDP'!S21)</f>
        <v>67842360.525621951</v>
      </c>
      <c r="F21" s="5">
        <f>+'J&amp;K BOP GDP'!T21</f>
        <v>235380991.20056421</v>
      </c>
      <c r="G21" s="5">
        <f t="shared" si="0"/>
        <v>2616141327.813724</v>
      </c>
      <c r="I21" s="4">
        <f t="shared" si="4"/>
        <v>43739</v>
      </c>
      <c r="J21" s="5">
        <f t="shared" si="1"/>
        <v>5287040783.630969</v>
      </c>
      <c r="K21" s="5">
        <f t="shared" ref="K21:N36" si="6">+AVERAGE(C18:C21)</f>
        <v>-1192034901.944102</v>
      </c>
      <c r="L21" s="5">
        <f t="shared" si="6"/>
        <v>2331035376.4623799</v>
      </c>
      <c r="M21" s="5">
        <f t="shared" si="3"/>
        <v>-2786803888.4852185</v>
      </c>
      <c r="N21" s="5">
        <f t="shared" si="6"/>
        <v>393318922.51547533</v>
      </c>
      <c r="O21" s="5">
        <f t="shared" si="5"/>
        <v>4032556292.179503</v>
      </c>
    </row>
    <row r="22" spans="1:15" x14ac:dyDescent="0.25">
      <c r="A22" s="2">
        <v>43831</v>
      </c>
      <c r="B22" s="5">
        <f>(+'J&amp;K BOP GDP'!J22+'J&amp;K BOP GDP'!N22)</f>
        <v>5693187858.9150743</v>
      </c>
      <c r="C22" s="5">
        <f>-(+'J&amp;K BOP GDP'!K22+'J&amp;K BOP GDP'!O22)</f>
        <v>2848207880.260148</v>
      </c>
      <c r="D22" s="5">
        <f>('J&amp;K BOP GDP'!P22+'J&amp;K BOP GDP'!R22)</f>
        <v>24176353101.099731</v>
      </c>
      <c r="E22" s="5">
        <f>-('J&amp;K BOP GDP'!Q22+'J&amp;K BOP GDP'!S22)</f>
        <v>-29552549880.95319</v>
      </c>
      <c r="F22" s="5">
        <f>+'J&amp;K BOP GDP'!T22</f>
        <v>-123120455.6017061</v>
      </c>
      <c r="G22" s="5">
        <f t="shared" si="0"/>
        <v>3042078503.7200599</v>
      </c>
      <c r="I22" s="4">
        <f t="shared" si="4"/>
        <v>43831</v>
      </c>
      <c r="J22" s="5">
        <f t="shared" si="1"/>
        <v>4997655847.6835432</v>
      </c>
      <c r="K22" s="5">
        <f t="shared" si="6"/>
        <v>-99850732.73665154</v>
      </c>
      <c r="L22" s="5">
        <f t="shared" si="6"/>
        <v>6979985804.8692026</v>
      </c>
      <c r="M22" s="5">
        <f t="shared" si="3"/>
        <v>-8527953867.3753233</v>
      </c>
      <c r="N22" s="5">
        <f t="shared" si="6"/>
        <v>197848241.27618298</v>
      </c>
      <c r="O22" s="5">
        <f t="shared" si="5"/>
        <v>3547685293.7169533</v>
      </c>
    </row>
    <row r="23" spans="1:15" x14ac:dyDescent="0.25">
      <c r="A23" s="2">
        <v>43922</v>
      </c>
      <c r="B23" s="5">
        <f>(+'J&amp;K BOP GDP'!J23+'J&amp;K BOP GDP'!N23)</f>
        <v>5888754865.6386871</v>
      </c>
      <c r="C23" s="5">
        <f>-(+'J&amp;K BOP GDP'!K23+'J&amp;K BOP GDP'!O23)</f>
        <v>-406587352.57166147</v>
      </c>
      <c r="D23" s="5">
        <f>('J&amp;K BOP GDP'!P23+'J&amp;K BOP GDP'!R23)</f>
        <v>-12848107401.984758</v>
      </c>
      <c r="E23" s="5">
        <f>-('J&amp;K BOP GDP'!Q23+'J&amp;K BOP GDP'!S23)</f>
        <v>7038389289.4987869</v>
      </c>
      <c r="F23" s="5">
        <f>+'J&amp;K BOP GDP'!T23</f>
        <v>1137990744.3144481</v>
      </c>
      <c r="G23" s="5">
        <f t="shared" si="0"/>
        <v>810440144.89550281</v>
      </c>
      <c r="I23" s="4">
        <f t="shared" si="4"/>
        <v>43922</v>
      </c>
      <c r="J23" s="5">
        <f t="shared" si="1"/>
        <v>5234605351.467907</v>
      </c>
      <c r="K23" s="5">
        <f t="shared" si="6"/>
        <v>147532190.15893984</v>
      </c>
      <c r="L23" s="5">
        <f t="shared" si="6"/>
        <v>3388928533.9688687</v>
      </c>
      <c r="M23" s="5">
        <f t="shared" si="3"/>
        <v>-6353247585.3803072</v>
      </c>
      <c r="N23" s="5">
        <f t="shared" si="6"/>
        <v>345208606.04677916</v>
      </c>
      <c r="O23" s="5">
        <f t="shared" si="5"/>
        <v>2763027096.2621865</v>
      </c>
    </row>
    <row r="24" spans="1:15" x14ac:dyDescent="0.25">
      <c r="A24" s="2">
        <v>44013</v>
      </c>
      <c r="B24" s="5">
        <f>(+'J&amp;K BOP GDP'!J24+'J&amp;K BOP GDP'!N24)</f>
        <v>-660269968.55136156</v>
      </c>
      <c r="C24" s="5">
        <f>-(+'J&amp;K BOP GDP'!K24+'J&amp;K BOP GDP'!O24)</f>
        <v>-363546966.81179792</v>
      </c>
      <c r="D24" s="5">
        <f>('J&amp;K BOP GDP'!P24+'J&amp;K BOP GDP'!R24)</f>
        <v>5457691514.2857361</v>
      </c>
      <c r="E24" s="5">
        <f>-('J&amp;K BOP GDP'!Q24+'J&amp;K BOP GDP'!S24)</f>
        <v>-639133682.50511551</v>
      </c>
      <c r="F24" s="5">
        <f>+'J&amp;K BOP GDP'!T24</f>
        <v>-123982665.07827824</v>
      </c>
      <c r="G24" s="5">
        <f t="shared" si="0"/>
        <v>3670758231.3391833</v>
      </c>
      <c r="I24" s="4">
        <f t="shared" si="4"/>
        <v>44013</v>
      </c>
      <c r="J24" s="5">
        <f t="shared" si="1"/>
        <v>4032955750.6413078</v>
      </c>
      <c r="K24" s="5">
        <f t="shared" si="6"/>
        <v>44318288.787415311</v>
      </c>
      <c r="L24" s="5">
        <f t="shared" si="6"/>
        <v>3947376337.1631112</v>
      </c>
      <c r="M24" s="5">
        <f t="shared" si="3"/>
        <v>-5771362978.3584738</v>
      </c>
      <c r="N24" s="5">
        <f t="shared" si="6"/>
        <v>281567153.70875698</v>
      </c>
      <c r="O24" s="5">
        <f t="shared" si="5"/>
        <v>2534854551.9421182</v>
      </c>
    </row>
    <row r="25" spans="1:15" x14ac:dyDescent="0.25">
      <c r="A25" s="2">
        <v>44105</v>
      </c>
      <c r="B25" s="5">
        <f>(+'J&amp;K BOP GDP'!J25+'J&amp;K BOP GDP'!N25)</f>
        <v>1093285768.6351714</v>
      </c>
      <c r="C25" s="5">
        <f>-(+'J&amp;K BOP GDP'!K25+'J&amp;K BOP GDP'!O25)</f>
        <v>-584021512.09429586</v>
      </c>
      <c r="D25" s="5">
        <f>('J&amp;K BOP GDP'!P25+'J&amp;K BOP GDP'!R25)</f>
        <v>4405824604.5947666</v>
      </c>
      <c r="E25" s="5">
        <f>-('J&amp;K BOP GDP'!Q25+'J&amp;K BOP GDP'!S25)</f>
        <v>-1584356326.0733776</v>
      </c>
      <c r="F25" s="5">
        <f>+'J&amp;K BOP GDP'!T25</f>
        <v>805645452.88217795</v>
      </c>
      <c r="G25" s="5">
        <f t="shared" si="0"/>
        <v>4136377987.9444423</v>
      </c>
      <c r="I25" s="4">
        <f t="shared" si="4"/>
        <v>44105</v>
      </c>
      <c r="J25" s="5">
        <f t="shared" si="1"/>
        <v>3003739631.1593928</v>
      </c>
      <c r="K25" s="5">
        <f t="shared" si="6"/>
        <v>373513012.19559824</v>
      </c>
      <c r="L25" s="5">
        <f t="shared" si="6"/>
        <v>5297940454.4988689</v>
      </c>
      <c r="M25" s="5">
        <f t="shared" si="3"/>
        <v>-6184412650.0082245</v>
      </c>
      <c r="N25" s="5">
        <f t="shared" si="6"/>
        <v>424133269.1291604</v>
      </c>
      <c r="O25" s="5">
        <f t="shared" si="5"/>
        <v>2914913716.9747949</v>
      </c>
    </row>
    <row r="26" spans="1:15" x14ac:dyDescent="0.25">
      <c r="A26" s="2">
        <v>44197</v>
      </c>
      <c r="B26" s="5">
        <f>(+'J&amp;K BOP GDP'!J26+'J&amp;K BOP GDP'!N26)</f>
        <v>4438990784.0822449</v>
      </c>
      <c r="C26" s="5">
        <f>-(+'J&amp;K BOP GDP'!K26+'J&amp;K BOP GDP'!O26)</f>
        <v>-1853321309.8090973</v>
      </c>
      <c r="D26" s="5">
        <f>('J&amp;K BOP GDP'!P26+'J&amp;K BOP GDP'!R26)</f>
        <v>3695985443.5528097</v>
      </c>
      <c r="E26" s="5">
        <f>-('J&amp;K BOP GDP'!Q26+'J&amp;K BOP GDP'!S26)</f>
        <v>-4523166725.2613029</v>
      </c>
      <c r="F26" s="5">
        <f>+'J&amp;K BOP GDP'!T26</f>
        <v>432573994.47594124</v>
      </c>
      <c r="G26" s="5">
        <f t="shared" si="0"/>
        <v>2191062187.0405955</v>
      </c>
      <c r="I26" s="4">
        <f t="shared" si="4"/>
        <v>44197</v>
      </c>
      <c r="J26" s="5">
        <f t="shared" si="1"/>
        <v>2690190362.4511857</v>
      </c>
      <c r="K26" s="5">
        <f t="shared" si="6"/>
        <v>-801869285.32171309</v>
      </c>
      <c r="L26" s="5">
        <f t="shared" si="6"/>
        <v>177848540.11213851</v>
      </c>
      <c r="M26" s="5">
        <f t="shared" si="3"/>
        <v>72933138.914747715</v>
      </c>
      <c r="N26" s="5">
        <f t="shared" si="6"/>
        <v>563056881.64857221</v>
      </c>
      <c r="O26" s="5">
        <f t="shared" si="5"/>
        <v>2702159637.8049312</v>
      </c>
    </row>
    <row r="27" spans="1:15" x14ac:dyDescent="0.25">
      <c r="A27" s="2">
        <v>44287</v>
      </c>
      <c r="B27" s="5">
        <f>(+'J&amp;K BOP GDP'!J27+'J&amp;K BOP GDP'!N27)</f>
        <v>2723139353.3705864</v>
      </c>
      <c r="C27" s="5">
        <f>-(+'J&amp;K BOP GDP'!K27+'J&amp;K BOP GDP'!O27)</f>
        <v>359950449.04997361</v>
      </c>
      <c r="D27" s="5">
        <f>('J&amp;K BOP GDP'!P27+'J&amp;K BOP GDP'!R27)</f>
        <v>-2241725468.5281773</v>
      </c>
      <c r="E27" s="5">
        <f>-('J&amp;K BOP GDP'!Q27+'J&amp;K BOP GDP'!S27)</f>
        <v>1350685546.9342761</v>
      </c>
      <c r="F27" s="5">
        <f>+'J&amp;K BOP GDP'!T27</f>
        <v>641054759.45562208</v>
      </c>
      <c r="G27" s="5">
        <f t="shared" si="0"/>
        <v>2833104640.2822809</v>
      </c>
      <c r="I27" s="4">
        <f t="shared" si="4"/>
        <v>44287</v>
      </c>
      <c r="J27" s="5">
        <f t="shared" si="1"/>
        <v>1898786484.3841603</v>
      </c>
      <c r="K27" s="5">
        <f t="shared" si="6"/>
        <v>-610234834.91630435</v>
      </c>
      <c r="L27" s="5">
        <f t="shared" si="6"/>
        <v>2829444023.4762836</v>
      </c>
      <c r="M27" s="5">
        <f t="shared" si="3"/>
        <v>-1348992796.7263799</v>
      </c>
      <c r="N27" s="5">
        <f t="shared" si="6"/>
        <v>438822885.43386579</v>
      </c>
      <c r="O27" s="5">
        <f t="shared" si="5"/>
        <v>3207825761.6516256</v>
      </c>
    </row>
    <row r="28" spans="1:15" x14ac:dyDescent="0.25">
      <c r="A28" s="2">
        <v>44378</v>
      </c>
      <c r="B28" s="5">
        <f>(+'J&amp;K BOP GDP'!J28+'J&amp;K BOP GDP'!N28)</f>
        <v>5173966269.6412134</v>
      </c>
      <c r="C28" s="5">
        <f>-(+'J&amp;K BOP GDP'!K28+'J&amp;K BOP GDP'!O28)</f>
        <v>-1345042024.0092597</v>
      </c>
      <c r="D28" s="5">
        <f>('J&amp;K BOP GDP'!P28+'J&amp;K BOP GDP'!R28)</f>
        <v>7455979295.2254601</v>
      </c>
      <c r="E28" s="5">
        <f>-('J&amp;K BOP GDP'!Q28+'J&amp;K BOP GDP'!S28)</f>
        <v>-10028241646.118172</v>
      </c>
      <c r="F28" s="5">
        <f>+'J&amp;K BOP GDP'!T28</f>
        <v>2894762569.24932</v>
      </c>
      <c r="G28" s="5">
        <f t="shared" si="0"/>
        <v>4151424463.9885626</v>
      </c>
      <c r="I28" s="4">
        <f t="shared" si="4"/>
        <v>44378</v>
      </c>
      <c r="J28" s="5">
        <f t="shared" si="1"/>
        <v>3357345543.9323044</v>
      </c>
      <c r="K28" s="5">
        <f t="shared" si="6"/>
        <v>-855608599.21566987</v>
      </c>
      <c r="L28" s="5">
        <f t="shared" si="6"/>
        <v>3329015968.711215</v>
      </c>
      <c r="M28" s="5">
        <f t="shared" si="3"/>
        <v>-3696269787.6296439</v>
      </c>
      <c r="N28" s="5">
        <f t="shared" si="6"/>
        <v>1193509194.0157652</v>
      </c>
      <c r="O28" s="5">
        <f t="shared" si="5"/>
        <v>3327992319.813971</v>
      </c>
    </row>
    <row r="29" spans="1:15" x14ac:dyDescent="0.25">
      <c r="A29" s="2">
        <v>44470</v>
      </c>
      <c r="B29" s="5">
        <f>(+'J&amp;K BOP GDP'!J29+'J&amp;K BOP GDP'!N29)</f>
        <v>6240450663.9497967</v>
      </c>
      <c r="C29" s="5">
        <f>-(+'J&amp;K BOP GDP'!K29+'J&amp;K BOP GDP'!O29)</f>
        <v>-687366869.63797522</v>
      </c>
      <c r="D29" s="5">
        <f>('J&amp;K BOP GDP'!P29+'J&amp;K BOP GDP'!R29)</f>
        <v>-1489102429.2521026</v>
      </c>
      <c r="E29" s="5">
        <f>-('J&amp;K BOP GDP'!Q29+'J&amp;K BOP GDP'!S29)</f>
        <v>-1605836886.0605307</v>
      </c>
      <c r="F29" s="5">
        <f>+'J&amp;K BOP GDP'!T29</f>
        <v>471194211.09469825</v>
      </c>
      <c r="G29" s="5">
        <f t="shared" si="0"/>
        <v>2929338690.0938859</v>
      </c>
      <c r="I29" s="4">
        <f t="shared" si="4"/>
        <v>44470</v>
      </c>
      <c r="J29" s="5">
        <f t="shared" si="1"/>
        <v>4644136767.7609596</v>
      </c>
      <c r="K29" s="5">
        <f t="shared" si="6"/>
        <v>-881444938.60158968</v>
      </c>
      <c r="L29" s="5">
        <f t="shared" si="6"/>
        <v>1855284210.2494972</v>
      </c>
      <c r="M29" s="5">
        <f t="shared" si="3"/>
        <v>-3701639927.6264324</v>
      </c>
      <c r="N29" s="5">
        <f t="shared" si="6"/>
        <v>1109896383.5688953</v>
      </c>
      <c r="O29" s="5">
        <f t="shared" si="5"/>
        <v>3026232495.3513298</v>
      </c>
    </row>
    <row r="30" spans="1:15" x14ac:dyDescent="0.25">
      <c r="A30" s="2">
        <v>44562</v>
      </c>
      <c r="B30" s="5">
        <f>(+'J&amp;K BOP GDP'!J30+'J&amp;K BOP GDP'!N30)</f>
        <v>4883025042.9928589</v>
      </c>
      <c r="C30" s="5">
        <f>-(+'J&amp;K BOP GDP'!K30+'J&amp;K BOP GDP'!O30)</f>
        <v>-622413755.08778524</v>
      </c>
      <c r="D30" s="5">
        <f>('J&amp;K BOP GDP'!P30+'J&amp;K BOP GDP'!R30)</f>
        <v>10569566252.111851</v>
      </c>
      <c r="E30" s="5">
        <f>-('J&amp;K BOP GDP'!Q30+'J&amp;K BOP GDP'!S30)</f>
        <v>-11778196927.620607</v>
      </c>
      <c r="F30" s="5">
        <f>+'J&amp;K BOP GDP'!T30</f>
        <v>-400751959.76085192</v>
      </c>
      <c r="G30" s="5">
        <f t="shared" si="0"/>
        <v>2651228652.6354647</v>
      </c>
      <c r="I30" s="4">
        <f t="shared" si="4"/>
        <v>44562</v>
      </c>
      <c r="J30" s="5">
        <f t="shared" si="1"/>
        <v>4755145332.4886141</v>
      </c>
      <c r="K30" s="5">
        <f t="shared" si="6"/>
        <v>-573718049.92126167</v>
      </c>
      <c r="L30" s="5">
        <f t="shared" si="6"/>
        <v>3573679412.3892574</v>
      </c>
      <c r="M30" s="5">
        <f t="shared" si="3"/>
        <v>-5515397478.216259</v>
      </c>
      <c r="N30" s="5">
        <f t="shared" si="6"/>
        <v>901564895.0096972</v>
      </c>
      <c r="O30" s="5">
        <f t="shared" si="5"/>
        <v>3141274111.7500477</v>
      </c>
    </row>
    <row r="31" spans="1:15" x14ac:dyDescent="0.25">
      <c r="A31" s="2">
        <v>44652</v>
      </c>
      <c r="B31" s="5">
        <f>(+'J&amp;K BOP GDP'!J31+'J&amp;K BOP GDP'!N31)</f>
        <v>5929214362.5865412</v>
      </c>
      <c r="C31" s="5">
        <f>-(+'J&amp;K BOP GDP'!K31+'J&amp;K BOP GDP'!O31)</f>
        <v>139830646.90565097</v>
      </c>
      <c r="D31" s="5">
        <f>('J&amp;K BOP GDP'!P31+'J&amp;K BOP GDP'!R31)</f>
        <v>3023710055.1342525</v>
      </c>
      <c r="E31" s="5">
        <f>-('J&amp;K BOP GDP'!Q31+'J&amp;K BOP GDP'!S31)</f>
        <v>-9328342883.6845627</v>
      </c>
      <c r="F31" s="5">
        <f>+'J&amp;K BOP GDP'!T31</f>
        <v>-439619268.81952387</v>
      </c>
      <c r="G31" s="5">
        <f t="shared" si="0"/>
        <v>-675207087.87764072</v>
      </c>
      <c r="I31" s="4">
        <f t="shared" si="4"/>
        <v>44652</v>
      </c>
      <c r="J31" s="5">
        <f t="shared" si="1"/>
        <v>5556664084.7926025</v>
      </c>
      <c r="K31" s="5">
        <f t="shared" si="6"/>
        <v>-628748000.45734227</v>
      </c>
      <c r="L31" s="5">
        <f t="shared" si="6"/>
        <v>4890038293.3048649</v>
      </c>
      <c r="M31" s="5">
        <f t="shared" si="3"/>
        <v>-8185154585.8709679</v>
      </c>
      <c r="N31" s="5">
        <f t="shared" si="6"/>
        <v>631396387.9409107</v>
      </c>
      <c r="O31" s="5">
        <f t="shared" si="5"/>
        <v>2264196179.7100682</v>
      </c>
    </row>
    <row r="32" spans="1:15" x14ac:dyDescent="0.25">
      <c r="A32" s="2">
        <v>44743</v>
      </c>
      <c r="B32" s="5">
        <f>(+'J&amp;K BOP GDP'!J32+'J&amp;K BOP GDP'!N32)</f>
        <v>3631855579.9584599</v>
      </c>
      <c r="C32" s="5">
        <f>-(+'J&amp;K BOP GDP'!K32+'J&amp;K BOP GDP'!O32)</f>
        <v>-1403183882.8196154</v>
      </c>
      <c r="D32" s="5">
        <f>('J&amp;K BOP GDP'!P32+'J&amp;K BOP GDP'!R32)</f>
        <v>-45538073.578780174</v>
      </c>
      <c r="E32" s="5">
        <f>-('J&amp;K BOP GDP'!Q32+'J&amp;K BOP GDP'!S32)</f>
        <v>-560130409.56932878</v>
      </c>
      <c r="F32" s="5">
        <f>+'J&amp;K BOP GDP'!T32</f>
        <v>-2032384696.8589599</v>
      </c>
      <c r="G32" s="5">
        <f t="shared" si="0"/>
        <v>-409381482.86822438</v>
      </c>
      <c r="I32" s="4">
        <f t="shared" si="4"/>
        <v>44743</v>
      </c>
      <c r="J32" s="5">
        <f t="shared" si="1"/>
        <v>5171136412.3719139</v>
      </c>
      <c r="K32" s="5">
        <f t="shared" si="6"/>
        <v>-643283465.15993118</v>
      </c>
      <c r="L32" s="5">
        <f t="shared" si="6"/>
        <v>3014658951.1038055</v>
      </c>
      <c r="M32" s="5">
        <f t="shared" si="3"/>
        <v>-5818126776.733757</v>
      </c>
      <c r="N32" s="5">
        <f t="shared" si="6"/>
        <v>-600390428.58615935</v>
      </c>
      <c r="O32" s="5">
        <f t="shared" si="5"/>
        <v>1123994692.995872</v>
      </c>
    </row>
    <row r="33" spans="1:15" x14ac:dyDescent="0.25">
      <c r="A33" s="2">
        <v>44835</v>
      </c>
      <c r="B33" s="5">
        <f>(+'J&amp;K BOP GDP'!J33+'J&amp;K BOP GDP'!N33)</f>
        <v>5316192787.5511837</v>
      </c>
      <c r="C33" s="5">
        <f>-(+'J&amp;K BOP GDP'!K33+'J&amp;K BOP GDP'!O33)</f>
        <v>-2308767995.3835363</v>
      </c>
      <c r="D33" s="5">
        <f>('J&amp;K BOP GDP'!P33+'J&amp;K BOP GDP'!R33)</f>
        <v>-9655751868.7456245</v>
      </c>
      <c r="E33" s="5">
        <f>-('J&amp;K BOP GDP'!Q33+'J&amp;K BOP GDP'!S33)</f>
        <v>9463017963.7745514</v>
      </c>
      <c r="F33" s="5">
        <f>+'J&amp;K BOP GDP'!T33</f>
        <v>-2464923860.5877223</v>
      </c>
      <c r="G33" s="5">
        <f t="shared" si="0"/>
        <v>349767026.60885191</v>
      </c>
      <c r="I33" s="4">
        <f t="shared" si="4"/>
        <v>44835</v>
      </c>
      <c r="J33" s="5">
        <f t="shared" si="1"/>
        <v>4940071943.2722607</v>
      </c>
      <c r="K33" s="5">
        <f t="shared" si="6"/>
        <v>-1048633746.5963215</v>
      </c>
      <c r="L33" s="5">
        <f t="shared" si="6"/>
        <v>972996591.23042488</v>
      </c>
      <c r="M33" s="5">
        <f t="shared" si="3"/>
        <v>-3050913064.2749863</v>
      </c>
      <c r="N33" s="5">
        <f t="shared" si="6"/>
        <v>-1334419946.5067644</v>
      </c>
      <c r="O33" s="5">
        <f t="shared" si="5"/>
        <v>479101777.12461376</v>
      </c>
    </row>
    <row r="34" spans="1:15" x14ac:dyDescent="0.25">
      <c r="A34" s="2">
        <v>44927</v>
      </c>
      <c r="B34" s="5">
        <f>(+'J&amp;K BOP GDP'!J34+'J&amp;K BOP GDP'!N34)</f>
        <v>2953550325.0159774</v>
      </c>
      <c r="C34" s="5">
        <f>-(+'J&amp;K BOP GDP'!K34+'J&amp;K BOP GDP'!O34)</f>
        <v>-57796807.641151607</v>
      </c>
      <c r="D34" s="5">
        <f>('J&amp;K BOP GDP'!P34+'J&amp;K BOP GDP'!R34)</f>
        <v>6593550796.0618134</v>
      </c>
      <c r="E34" s="5">
        <f>-('J&amp;K BOP GDP'!Q34+'J&amp;K BOP GDP'!S34)</f>
        <v>-6315593476.9448929</v>
      </c>
      <c r="F34" s="5">
        <f>+'J&amp;K BOP GDP'!T34</f>
        <v>306068470.33629978</v>
      </c>
      <c r="G34" s="5">
        <f t="shared" si="0"/>
        <v>3479779306.8280468</v>
      </c>
      <c r="I34" s="4">
        <f t="shared" si="4"/>
        <v>44927</v>
      </c>
      <c r="J34" s="5">
        <f t="shared" si="1"/>
        <v>4457703263.7780409</v>
      </c>
      <c r="K34" s="5">
        <f t="shared" si="6"/>
        <v>-907479509.73466301</v>
      </c>
      <c r="L34" s="5">
        <f t="shared" si="6"/>
        <v>-21007272.782084703</v>
      </c>
      <c r="M34" s="5">
        <f t="shared" si="3"/>
        <v>-1685262201.6060581</v>
      </c>
      <c r="N34" s="5">
        <f t="shared" si="6"/>
        <v>-1157714838.9824767</v>
      </c>
      <c r="O34" s="5">
        <f t="shared" si="5"/>
        <v>686239440.67275858</v>
      </c>
    </row>
    <row r="35" spans="1:15" x14ac:dyDescent="0.25">
      <c r="A35" s="2">
        <v>45017</v>
      </c>
      <c r="B35" s="5">
        <f>(+'J&amp;K BOP GDP'!J35+'J&amp;K BOP GDP'!N35)</f>
        <v>3088981351.4021845</v>
      </c>
      <c r="C35" s="5">
        <f>-(+'J&amp;K BOP GDP'!K35+'J&amp;K BOP GDP'!O35)</f>
        <v>-3804084501.2204051</v>
      </c>
      <c r="D35" s="5">
        <f>('J&amp;K BOP GDP'!P35+'J&amp;K BOP GDP'!R35)</f>
        <v>6329217510.9006939</v>
      </c>
      <c r="E35" s="5">
        <f>-('J&amp;K BOP GDP'!Q35+'J&amp;K BOP GDP'!S35)</f>
        <v>-4434063815.0405102</v>
      </c>
      <c r="F35" s="5">
        <f>+'J&amp;K BOP GDP'!T35</f>
        <v>293408934.19047344</v>
      </c>
      <c r="G35" s="5">
        <f t="shared" si="0"/>
        <v>1473459480.2324371</v>
      </c>
      <c r="I35" s="4">
        <f t="shared" si="4"/>
        <v>45017</v>
      </c>
      <c r="J35" s="5">
        <f t="shared" si="1"/>
        <v>3747645010.9819517</v>
      </c>
      <c r="K35" s="5">
        <f t="shared" si="6"/>
        <v>-1893458296.7661772</v>
      </c>
      <c r="L35" s="5">
        <f t="shared" si="6"/>
        <v>805369591.15952539</v>
      </c>
      <c r="M35" s="5">
        <f t="shared" si="3"/>
        <v>-461692434.44504499</v>
      </c>
      <c r="N35" s="5">
        <f t="shared" si="6"/>
        <v>-974457788.22997713</v>
      </c>
      <c r="O35" s="5">
        <f t="shared" si="5"/>
        <v>1223406082.7002778</v>
      </c>
    </row>
    <row r="36" spans="1:15" x14ac:dyDescent="0.25">
      <c r="A36" s="2">
        <v>45108</v>
      </c>
      <c r="B36" s="5">
        <f>(+'J&amp;K BOP GDP'!J36+'J&amp;K BOP GDP'!N36)</f>
        <v>5322173601.3112392</v>
      </c>
      <c r="C36" s="5">
        <f>-(+'J&amp;K BOP GDP'!K36+'J&amp;K BOP GDP'!O36)</f>
        <v>219491260.07809114</v>
      </c>
      <c r="D36" s="5">
        <f>('J&amp;K BOP GDP'!P36+'J&amp;K BOP GDP'!R36)</f>
        <v>6231527926.0159073</v>
      </c>
      <c r="E36" s="5">
        <f>-('J&amp;K BOP GDP'!Q36+'J&amp;K BOP GDP'!S36)</f>
        <v>-9333846755.4276314</v>
      </c>
      <c r="F36" s="5">
        <f>+'J&amp;K BOP GDP'!T36</f>
        <v>337494330.77466244</v>
      </c>
      <c r="G36" s="5">
        <f t="shared" si="0"/>
        <v>2776840362.7522683</v>
      </c>
      <c r="I36" s="4">
        <f t="shared" si="4"/>
        <v>45108</v>
      </c>
      <c r="J36" s="5">
        <f t="shared" si="1"/>
        <v>4170224516.3201461</v>
      </c>
      <c r="K36" s="5">
        <f t="shared" si="6"/>
        <v>-1487789511.0417504</v>
      </c>
      <c r="L36" s="5">
        <f t="shared" si="6"/>
        <v>2374636091.0581975</v>
      </c>
      <c r="M36" s="5">
        <f t="shared" si="3"/>
        <v>-2655121520.9096208</v>
      </c>
      <c r="N36" s="5">
        <f t="shared" si="6"/>
        <v>-381988031.32157159</v>
      </c>
      <c r="O36" s="5">
        <f t="shared" si="5"/>
        <v>2019961544.1054013</v>
      </c>
    </row>
    <row r="37" spans="1:15" x14ac:dyDescent="0.25">
      <c r="A37" s="2">
        <v>45200</v>
      </c>
      <c r="B37" s="5">
        <f>(+'J&amp;K BOP GDP'!J37+'J&amp;K BOP GDP'!N37)</f>
        <v>4734702669.5699968</v>
      </c>
      <c r="C37" s="5">
        <f>-(+'J&amp;K BOP GDP'!K37+'J&amp;K BOP GDP'!O37)</f>
        <v>-1398869324.442091</v>
      </c>
      <c r="D37" s="5">
        <f>('J&amp;K BOP GDP'!P37+'J&amp;K BOP GDP'!R37)</f>
        <v>-3710201147.6415768</v>
      </c>
      <c r="E37" s="5">
        <f>-('J&amp;K BOP GDP'!Q37+'J&amp;K BOP GDP'!S37)</f>
        <v>2443337246.6211972</v>
      </c>
      <c r="F37" s="5">
        <f>+'J&amp;K BOP GDP'!T37</f>
        <v>847647225.43929398</v>
      </c>
      <c r="G37" s="5">
        <f t="shared" si="0"/>
        <v>2916616669.5468202</v>
      </c>
      <c r="I37" s="4">
        <f t="shared" si="4"/>
        <v>45200</v>
      </c>
      <c r="J37" s="5">
        <f t="shared" si="1"/>
        <v>4024851986.8248491</v>
      </c>
      <c r="K37" s="5">
        <f t="shared" ref="K37:N43" si="7">+AVERAGE(C34:C37)</f>
        <v>-1260314843.3063891</v>
      </c>
      <c r="L37" s="5">
        <f t="shared" si="7"/>
        <v>3861023771.3342099</v>
      </c>
      <c r="M37" s="5">
        <f t="shared" si="3"/>
        <v>-4410041700.1979589</v>
      </c>
      <c r="N37" s="5">
        <f t="shared" si="7"/>
        <v>446154740.18518245</v>
      </c>
      <c r="O37" s="5">
        <f t="shared" si="5"/>
        <v>2661673954.8398943</v>
      </c>
    </row>
    <row r="38" spans="1:15" x14ac:dyDescent="0.25">
      <c r="A38" s="2">
        <v>45292</v>
      </c>
      <c r="B38" s="5">
        <f>(+'J&amp;K BOP GDP'!J38+'J&amp;K BOP GDP'!N38)</f>
        <v>4385858116.5729332</v>
      </c>
      <c r="C38" s="5">
        <f>-(+'J&amp;K BOP GDP'!K38+'J&amp;K BOP GDP'!O38)</f>
        <v>-2258358212.3584871</v>
      </c>
      <c r="D38" s="5">
        <f>('J&amp;K BOP GDP'!P38+'J&amp;K BOP GDP'!R38)</f>
        <v>8949187993.9056587</v>
      </c>
      <c r="E38" s="5">
        <f>-('J&amp;K BOP GDP'!Q38+'J&amp;K BOP GDP'!S38)</f>
        <v>-7942202780.8426781</v>
      </c>
      <c r="F38" s="5">
        <f>+'J&amp;K BOP GDP'!T38</f>
        <v>329023396.4167217</v>
      </c>
      <c r="G38" s="5">
        <f t="shared" si="0"/>
        <v>3463508513.6941495</v>
      </c>
      <c r="I38" s="4">
        <f t="shared" si="4"/>
        <v>45292</v>
      </c>
      <c r="J38" s="5">
        <f t="shared" si="1"/>
        <v>4382928934.7140884</v>
      </c>
      <c r="K38" s="5">
        <f t="shared" si="7"/>
        <v>-1810455194.485723</v>
      </c>
      <c r="L38" s="5">
        <f t="shared" si="7"/>
        <v>4449933070.7951708</v>
      </c>
      <c r="M38" s="5">
        <f t="shared" si="3"/>
        <v>-4816694026.1724052</v>
      </c>
      <c r="N38" s="5">
        <f t="shared" si="7"/>
        <v>451893471.70528793</v>
      </c>
      <c r="O38" s="5">
        <f t="shared" si="5"/>
        <v>2657606256.5564194</v>
      </c>
    </row>
    <row r="39" spans="1:15" x14ac:dyDescent="0.25">
      <c r="A39" s="2">
        <v>45383</v>
      </c>
      <c r="B39" s="5">
        <f>(+'J&amp;K BOP GDP'!J39+'J&amp;K BOP GDP'!N39)</f>
        <v>5483674525.0341911</v>
      </c>
      <c r="C39" s="5">
        <f>-(+'J&amp;K BOP GDP'!K39+'J&amp;K BOP GDP'!O39)</f>
        <v>-2210809612.774951</v>
      </c>
      <c r="D39" s="5">
        <f>('J&amp;K BOP GDP'!P39+'J&amp;K BOP GDP'!R39)</f>
        <v>1729006876.9782729</v>
      </c>
      <c r="E39" s="5">
        <f>-('J&amp;K BOP GDP'!Q39+'J&amp;K BOP GDP'!S39)</f>
        <v>697372255.11410809</v>
      </c>
      <c r="F39" s="5">
        <f>+'J&amp;K BOP GDP'!T39</f>
        <v>-4399617187.9443455</v>
      </c>
      <c r="G39" s="5">
        <f t="shared" si="0"/>
        <v>1299626856.4072752</v>
      </c>
      <c r="I39" s="4">
        <f t="shared" si="4"/>
        <v>45383</v>
      </c>
      <c r="J39" s="5">
        <f t="shared" si="1"/>
        <v>4981602228.1220903</v>
      </c>
      <c r="K39" s="5">
        <f t="shared" si="7"/>
        <v>-1412136472.3743596</v>
      </c>
      <c r="L39" s="5">
        <f t="shared" si="7"/>
        <v>3299880412.3145657</v>
      </c>
      <c r="M39" s="5">
        <f t="shared" si="3"/>
        <v>-3533835008.6337509</v>
      </c>
      <c r="N39" s="5">
        <f t="shared" si="7"/>
        <v>-721363058.82841682</v>
      </c>
      <c r="O39" s="5">
        <f t="shared" si="5"/>
        <v>2614148100.6001282</v>
      </c>
    </row>
    <row r="40" spans="1:15" x14ac:dyDescent="0.25">
      <c r="A40" s="2">
        <v>45474</v>
      </c>
      <c r="B40" s="5">
        <f>(+'J&amp;K BOP GDP'!J40+'J&amp;K BOP GDP'!N40)</f>
        <v>6205125560.74018</v>
      </c>
      <c r="C40" s="5">
        <f>-(+'J&amp;K BOP GDP'!K40+'J&amp;K BOP GDP'!O40)</f>
        <v>1087223538.5425286</v>
      </c>
      <c r="D40" s="5">
        <f>('J&amp;K BOP GDP'!P40+'J&amp;K BOP GDP'!R40)</f>
        <v>2454852834.4342332</v>
      </c>
      <c r="E40" s="5">
        <f>-('J&amp;K BOP GDP'!Q40+'J&amp;K BOP GDP'!S40)</f>
        <v>-2381761678.3011398</v>
      </c>
      <c r="F40" s="5">
        <f>+'J&amp;K BOP GDP'!T40</f>
        <v>-1627811315.6513591</v>
      </c>
      <c r="G40" s="5">
        <f t="shared" si="0"/>
        <v>5737628939.7644424</v>
      </c>
      <c r="I40" s="4">
        <f t="shared" si="4"/>
        <v>45474</v>
      </c>
      <c r="J40" s="5">
        <f t="shared" si="1"/>
        <v>5202340217.9793253</v>
      </c>
      <c r="K40" s="5">
        <f t="shared" si="7"/>
        <v>-1195203402.7582502</v>
      </c>
      <c r="L40" s="5">
        <f t="shared" si="7"/>
        <v>2355711639.419147</v>
      </c>
      <c r="M40" s="5">
        <f t="shared" si="3"/>
        <v>-1795813739.3521283</v>
      </c>
      <c r="N40" s="5">
        <f t="shared" si="7"/>
        <v>-1212689470.4349222</v>
      </c>
      <c r="O40" s="5">
        <f t="shared" si="5"/>
        <v>3354345244.8531723</v>
      </c>
    </row>
    <row r="41" spans="1:15" x14ac:dyDescent="0.25">
      <c r="A41" s="2">
        <v>45566</v>
      </c>
      <c r="B41" s="5">
        <f>(+'J&amp;K BOP GDP'!J41+'J&amp;K BOP GDP'!N41)</f>
        <v>2349426755.0964842</v>
      </c>
      <c r="C41" s="5">
        <f>-(+'J&amp;K BOP GDP'!K41+'J&amp;K BOP GDP'!O41)</f>
        <v>67858983.333788991</v>
      </c>
      <c r="D41" s="5">
        <f>('J&amp;K BOP GDP'!P41+'J&amp;K BOP GDP'!R41)</f>
        <v>-483374100.84861732</v>
      </c>
      <c r="E41" s="5">
        <f>-('J&amp;K BOP GDP'!Q41+'J&amp;K BOP GDP'!S41)</f>
        <v>1584956795.5353904</v>
      </c>
      <c r="F41" s="5">
        <f>+'J&amp;K BOP GDP'!T41</f>
        <v>875266847.27931309</v>
      </c>
      <c r="G41" s="5">
        <f t="shared" si="0"/>
        <v>4394135280.3963594</v>
      </c>
      <c r="I41" s="4">
        <f t="shared" si="4"/>
        <v>45566</v>
      </c>
      <c r="J41" s="5">
        <f t="shared" si="1"/>
        <v>4606021239.3609476</v>
      </c>
      <c r="K41" s="5">
        <f t="shared" si="7"/>
        <v>-828521325.81428015</v>
      </c>
      <c r="L41" s="5">
        <f t="shared" si="7"/>
        <v>3162418401.1173868</v>
      </c>
      <c r="M41" s="5">
        <f t="shared" si="3"/>
        <v>-2010408852.1235795</v>
      </c>
      <c r="N41" s="5">
        <f t="shared" si="7"/>
        <v>-1205784564.9749174</v>
      </c>
      <c r="O41" s="5">
        <f t="shared" si="5"/>
        <v>3723724897.5655584</v>
      </c>
    </row>
    <row r="42" spans="1:15" x14ac:dyDescent="0.25">
      <c r="A42" s="2">
        <v>45658</v>
      </c>
      <c r="B42" s="5">
        <f>(+'J&amp;K BOP GDP'!J42+'J&amp;K BOP GDP'!N42)</f>
        <v>6511835453.2315893</v>
      </c>
      <c r="C42" s="5">
        <f>-(+'J&amp;K BOP GDP'!K42+'J&amp;K BOP GDP'!O42)</f>
        <v>845603189.92986798</v>
      </c>
      <c r="D42" s="5">
        <f>('J&amp;K BOP GDP'!P42+'J&amp;K BOP GDP'!R42)</f>
        <v>-277620331.18201256</v>
      </c>
      <c r="E42" s="5">
        <f>-('J&amp;K BOP GDP'!Q42+'J&amp;K BOP GDP'!S42)</f>
        <v>-3875548000.6645269</v>
      </c>
      <c r="F42" s="5">
        <f>+'J&amp;K BOP GDP'!T42</f>
        <v>-373780018.69888979</v>
      </c>
      <c r="G42" s="5">
        <f t="shared" si="0"/>
        <v>2830490292.6160278</v>
      </c>
      <c r="I42" s="4">
        <f t="shared" si="4"/>
        <v>45658</v>
      </c>
      <c r="J42" s="5">
        <f t="shared" si="1"/>
        <v>5137515573.5256119</v>
      </c>
      <c r="K42" s="5">
        <f t="shared" si="7"/>
        <v>-52530975.242191344</v>
      </c>
      <c r="L42" s="5">
        <f t="shared" si="7"/>
        <v>855716319.845469</v>
      </c>
      <c r="M42" s="5">
        <f t="shared" si="3"/>
        <v>-993745157.07904208</v>
      </c>
      <c r="N42" s="5">
        <f t="shared" si="7"/>
        <v>-1381485418.7538204</v>
      </c>
      <c r="O42" s="5">
        <f t="shared" si="5"/>
        <v>3565470342.2960262</v>
      </c>
    </row>
    <row r="43" spans="1:15" x14ac:dyDescent="0.25">
      <c r="A43" s="2">
        <v>45748</v>
      </c>
      <c r="B43" s="5">
        <f>(+'J&amp;K BOP GDP'!J43+'J&amp;K BOP GDP'!N43)</f>
        <v>5548668821.7585592</v>
      </c>
      <c r="C43" s="5">
        <f>-(+'J&amp;K BOP GDP'!K43+'J&amp;K BOP GDP'!O43)</f>
        <v>-2836157806.0473223</v>
      </c>
      <c r="D43" s="5">
        <f>('J&amp;K BOP GDP'!P43+'J&amp;K BOP GDP'!R43)</f>
        <v>6651144183.3608913</v>
      </c>
      <c r="E43" s="5">
        <f>-('J&amp;K BOP GDP'!Q43+'J&amp;K BOP GDP'!S43)</f>
        <v>-3978858093.4163532</v>
      </c>
      <c r="F43" s="5">
        <f>+'J&amp;K BOP GDP'!T43</f>
        <v>272265641.2094633</v>
      </c>
      <c r="G43" s="5">
        <f t="shared" si="0"/>
        <v>5657062746.8652382</v>
      </c>
      <c r="I43" s="4">
        <f t="shared" si="4"/>
        <v>45748</v>
      </c>
      <c r="J43" s="5">
        <f t="shared" si="1"/>
        <v>5153764147.7067032</v>
      </c>
      <c r="K43" s="5">
        <f t="shared" si="7"/>
        <v>-208868023.5602842</v>
      </c>
      <c r="L43" s="5">
        <f t="shared" si="7"/>
        <v>2086250646.4411237</v>
      </c>
      <c r="M43" s="5">
        <f t="shared" si="3"/>
        <v>-2162802744.2116575</v>
      </c>
      <c r="N43" s="5">
        <f t="shared" si="7"/>
        <v>-213514711.46536809</v>
      </c>
      <c r="O43" s="5">
        <f t="shared" si="5"/>
        <v>4654829314.9105167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9369D-05E8-F246-A225-9362430CDAAA}">
  <dimension ref="A1:T44"/>
  <sheetViews>
    <sheetView topLeftCell="A31" workbookViewId="0">
      <selection activeCell="B2" sqref="B2"/>
    </sheetView>
  </sheetViews>
  <sheetFormatPr defaultColWidth="11" defaultRowHeight="15.75" x14ac:dyDescent="0.25"/>
  <cols>
    <col min="2" max="2" width="15.625" bestFit="1" customWidth="1"/>
  </cols>
  <sheetData>
    <row r="1" spans="1:20" ht="18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x14ac:dyDescent="0.25">
      <c r="A2" s="2">
        <v>42005</v>
      </c>
      <c r="B2" s="3">
        <f>+[1]BOP!B78/'[1]Exchange Rate'!$C234</f>
        <v>163024246894.86914</v>
      </c>
      <c r="C2" s="3">
        <f>+[1]BOP!C78/'[1]Exchange Rate'!$C234</f>
        <v>164328002472.58817</v>
      </c>
      <c r="D2" s="3">
        <f>+[1]BOP!D78/'[1]Exchange Rate'!$C234</f>
        <v>39792585298.627861</v>
      </c>
      <c r="E2" s="3">
        <f>+[1]BOP!E78/'[1]Exchange Rate'!$C234</f>
        <v>45895566383.23317</v>
      </c>
      <c r="F2" s="3">
        <f>+[1]BOP!F78/'[1]Exchange Rate'!$C234</f>
        <v>59985596362.309258</v>
      </c>
      <c r="G2" s="3">
        <f>+[1]BOP!G78/'[1]Exchange Rate'!$C234</f>
        <v>17394246094.128643</v>
      </c>
      <c r="H2" s="3">
        <f>+[1]BOP!H78/'[1]Exchange Rate'!$C234</f>
        <v>3840473869.4407468</v>
      </c>
      <c r="I2" s="3">
        <f>+[1]BOP!I78/'[1]Exchange Rate'!$C234</f>
        <v>7722537230.3433256</v>
      </c>
      <c r="J2" s="3">
        <f>+[1]BOP!J78/'[1]Exchange Rate'!$C234</f>
        <v>32468926813.476524</v>
      </c>
      <c r="K2" s="3">
        <f>+[1]BOP!K78/'[1]Exchange Rate'!$C234</f>
        <v>2724580730.9737639</v>
      </c>
      <c r="L2" s="3">
        <f>+[1]BOP!L78/'[1]Exchange Rate'!$C234</f>
        <v>101869823073.6044</v>
      </c>
      <c r="M2" s="3">
        <f>+[1]BOP!M78/'[1]Exchange Rate'!$C234</f>
        <v>78274814839.410599</v>
      </c>
      <c r="N2" s="3">
        <f>+[1]BOP!N78/'[1]Exchange Rate'!$C234</f>
        <v>54419809727.927055</v>
      </c>
      <c r="O2" s="3">
        <f>+[1]BOP!O78/'[1]Exchange Rate'!$C234</f>
        <v>18597079083.146996</v>
      </c>
      <c r="P2" s="3">
        <f>+[1]BOP!P78/'[1]Exchange Rate'!$C234</f>
        <v>47450013345.677353</v>
      </c>
      <c r="Q2" s="3">
        <f>+[1]BOP!Q78/'[1]Exchange Rate'!$C234</f>
        <v>59677735756.263588</v>
      </c>
      <c r="R2" s="3">
        <f>+[1]BOP!R78/'[1]Exchange Rate'!$C234</f>
        <v>6266801220.6447811</v>
      </c>
      <c r="S2" s="3">
        <f>+[1]BOP!S78/'[1]Exchange Rate'!$C234</f>
        <v>22136845345.66254</v>
      </c>
      <c r="T2" s="3">
        <f>+[1]BOP!T78/'[1]Exchange Rate'!$C234</f>
        <v>-2538320949.082624</v>
      </c>
    </row>
    <row r="3" spans="1:20" x14ac:dyDescent="0.25">
      <c r="A3" s="2">
        <v>42095</v>
      </c>
      <c r="B3" s="3">
        <f>+[1]BOP!B79/'[1]Exchange Rate'!$C235</f>
        <v>155182192544.47864</v>
      </c>
      <c r="C3" s="3">
        <f>+[1]BOP!C79/'[1]Exchange Rate'!$C235</f>
        <v>157891614548.16873</v>
      </c>
      <c r="D3" s="3">
        <f>+[1]BOP!D79/'[1]Exchange Rate'!$C235</f>
        <v>39957479543.339905</v>
      </c>
      <c r="E3" s="3">
        <f>+[1]BOP!E79/'[1]Exchange Rate'!$C235</f>
        <v>44243089925.2444</v>
      </c>
      <c r="F3" s="3">
        <f>+[1]BOP!F79/'[1]Exchange Rate'!$C235</f>
        <v>62113705322.745934</v>
      </c>
      <c r="G3" s="3">
        <f>+[1]BOP!G79/'[1]Exchange Rate'!$C235</f>
        <v>15801335249.38419</v>
      </c>
      <c r="H3" s="3">
        <f>+[1]BOP!H79/'[1]Exchange Rate'!$C235</f>
        <v>3859190900.4219065</v>
      </c>
      <c r="I3" s="3">
        <f>+[1]BOP!I79/'[1]Exchange Rate'!$C235</f>
        <v>8041772529.7914219</v>
      </c>
      <c r="J3" s="3">
        <f>+[1]BOP!J79/'[1]Exchange Rate'!$C235</f>
        <v>35571453812.931969</v>
      </c>
      <c r="K3" s="3">
        <f>+[1]BOP!K79/'[1]Exchange Rate'!$C235</f>
        <v>405889316.537094</v>
      </c>
      <c r="L3" s="3">
        <f>+[1]BOP!L79/'[1]Exchange Rate'!$C235</f>
        <v>26249006836.029213</v>
      </c>
      <c r="M3" s="3">
        <f>+[1]BOP!M79/'[1]Exchange Rate'!$C235</f>
        <v>-5784756070.8007517</v>
      </c>
      <c r="N3" s="3">
        <f>+[1]BOP!N79/'[1]Exchange Rate'!$C235</f>
        <v>34258598586.359203</v>
      </c>
      <c r="O3" s="3">
        <f>+[1]BOP!O79/'[1]Exchange Rate'!$C235</f>
        <v>14726983917.379763</v>
      </c>
      <c r="P3" s="3">
        <f>+[1]BOP!P79/'[1]Exchange Rate'!$C235</f>
        <v>-8009591750.3299923</v>
      </c>
      <c r="Q3" s="3">
        <f>+[1]BOP!Q79/'[1]Exchange Rate'!$C235</f>
        <v>-20511739988.180515</v>
      </c>
      <c r="R3" s="3">
        <f>+[1]BOP!R79/'[1]Exchange Rate'!$C235</f>
        <v>-36755415792.142906</v>
      </c>
      <c r="S3" s="3">
        <f>+[1]BOP!S79/'[1]Exchange Rate'!$C235</f>
        <v>-3712517364.2556772</v>
      </c>
      <c r="T3" s="3">
        <f>+[1]BOP!T79/'[1]Exchange Rate'!$C235</f>
        <v>5600444679.0674829</v>
      </c>
    </row>
    <row r="4" spans="1:20" x14ac:dyDescent="0.25">
      <c r="A4" s="2">
        <v>42186</v>
      </c>
      <c r="B4" s="3">
        <f>+[1]BOP!B80/'[1]Exchange Rate'!$C236</f>
        <v>155079888994.58078</v>
      </c>
      <c r="C4" s="3">
        <f>+[1]BOP!C80/'[1]Exchange Rate'!$C236</f>
        <v>160026492146.60419</v>
      </c>
      <c r="D4" s="3">
        <f>+[1]BOP!D80/'[1]Exchange Rate'!$C236</f>
        <v>41880781560.334175</v>
      </c>
      <c r="E4" s="3">
        <f>+[1]BOP!E80/'[1]Exchange Rate'!$C236</f>
        <v>43839941651.674042</v>
      </c>
      <c r="F4" s="3">
        <f>+[1]BOP!F80/'[1]Exchange Rate'!$C236</f>
        <v>61629082133.769379</v>
      </c>
      <c r="G4" s="3">
        <f>+[1]BOP!G80/'[1]Exchange Rate'!$C236</f>
        <v>18181528317.379787</v>
      </c>
      <c r="H4" s="3">
        <f>+[1]BOP!H80/'[1]Exchange Rate'!$C236</f>
        <v>4724683663.6434517</v>
      </c>
      <c r="I4" s="3">
        <f>+[1]BOP!I80/'[1]Exchange Rate'!$C236</f>
        <v>9224751093.8385983</v>
      </c>
      <c r="J4" s="3">
        <f>+[1]BOP!J80/'[1]Exchange Rate'!$C236</f>
        <v>34186774017.112907</v>
      </c>
      <c r="K4" s="3">
        <f>+[1]BOP!K80/'[1]Exchange Rate'!$C236</f>
        <v>-3177190854.776166</v>
      </c>
      <c r="L4" s="3">
        <f>+[1]BOP!L80/'[1]Exchange Rate'!$C236</f>
        <v>87738817621.595535</v>
      </c>
      <c r="M4" s="3">
        <f>+[1]BOP!M80/'[1]Exchange Rate'!$C236</f>
        <v>37212347547.483627</v>
      </c>
      <c r="N4" s="3">
        <f>+[1]BOP!N80/'[1]Exchange Rate'!$C236</f>
        <v>49701055178.13427</v>
      </c>
      <c r="O4" s="3">
        <f>+[1]BOP!O80/'[1]Exchange Rate'!$C236</f>
        <v>-16879622392.880461</v>
      </c>
      <c r="P4" s="3">
        <f>+[1]BOP!P80/'[1]Exchange Rate'!$C236</f>
        <v>38037762443.461258</v>
      </c>
      <c r="Q4" s="3">
        <f>+[1]BOP!Q80/'[1]Exchange Rate'!$C236</f>
        <v>54091969940.36409</v>
      </c>
      <c r="R4" s="3">
        <f>+[1]BOP!R80/'[1]Exchange Rate'!$C236</f>
        <v>-2132291541.4861999</v>
      </c>
      <c r="S4" s="3">
        <f>+[1]BOP!S80/'[1]Exchange Rate'!$C236</f>
        <v>44708600477.327309</v>
      </c>
      <c r="T4" s="3">
        <f>+[1]BOP!T80/'[1]Exchange Rate'!$C236</f>
        <v>-264767045.58748025</v>
      </c>
    </row>
    <row r="5" spans="1:20" x14ac:dyDescent="0.25">
      <c r="A5" s="2">
        <v>42278</v>
      </c>
      <c r="B5" s="3">
        <f>+[1]BOP!B81/'[1]Exchange Rate'!$C237</f>
        <v>149386905897.33218</v>
      </c>
      <c r="C5" s="3">
        <f>+[1]BOP!C81/'[1]Exchange Rate'!$C237</f>
        <v>147860036005.68851</v>
      </c>
      <c r="D5" s="3">
        <f>+[1]BOP!D81/'[1]Exchange Rate'!$C237</f>
        <v>40876323383.343109</v>
      </c>
      <c r="E5" s="3">
        <f>+[1]BOP!E81/'[1]Exchange Rate'!$C237</f>
        <v>44535257352.495102</v>
      </c>
      <c r="F5" s="3">
        <f>+[1]BOP!F81/'[1]Exchange Rate'!$C237</f>
        <v>64338298136.894997</v>
      </c>
      <c r="G5" s="3">
        <f>+[1]BOP!G81/'[1]Exchange Rate'!$C237</f>
        <v>19950137269.526657</v>
      </c>
      <c r="H5" s="3">
        <f>+[1]BOP!H81/'[1]Exchange Rate'!$C237</f>
        <v>4378777002.5746393</v>
      </c>
      <c r="I5" s="3">
        <f>+[1]BOP!I81/'[1]Exchange Rate'!$C237</f>
        <v>8237337053.6447773</v>
      </c>
      <c r="J5" s="3">
        <f>+[1]BOP!J81/'[1]Exchange Rate'!$C237</f>
        <v>36188450904.003822</v>
      </c>
      <c r="K5" s="3">
        <f>+[1]BOP!K81/'[1]Exchange Rate'!$C237</f>
        <v>5282734197.1444807</v>
      </c>
      <c r="L5" s="3">
        <f>+[1]BOP!L81/'[1]Exchange Rate'!$C237</f>
        <v>90039834158.242691</v>
      </c>
      <c r="M5" s="3">
        <f>+[1]BOP!M81/'[1]Exchange Rate'!$C237</f>
        <v>64067101156.067879</v>
      </c>
      <c r="N5" s="3">
        <f>+[1]BOP!N81/'[1]Exchange Rate'!$C237</f>
        <v>28377548640.206615</v>
      </c>
      <c r="O5" s="3">
        <f>+[1]BOP!O81/'[1]Exchange Rate'!$C237</f>
        <v>-5019082920.9100399</v>
      </c>
      <c r="P5" s="3">
        <f>+[1]BOP!P81/'[1]Exchange Rate'!$C237</f>
        <v>61662285518.036072</v>
      </c>
      <c r="Q5" s="3">
        <f>+[1]BOP!Q81/'[1]Exchange Rate'!$C237</f>
        <v>69086184076.977921</v>
      </c>
      <c r="R5" s="3">
        <f>+[1]BOP!R81/'[1]Exchange Rate'!$C237</f>
        <v>-9900481933.8174286</v>
      </c>
      <c r="S5" s="3">
        <f>+[1]BOP!S81/'[1]Exchange Rate'!$C237</f>
        <v>1855506599.1320007</v>
      </c>
      <c r="T5" s="3">
        <f>+[1]BOP!T81/'[1]Exchange Rate'!$C237</f>
        <v>2306164362.6432929</v>
      </c>
    </row>
    <row r="6" spans="1:20" x14ac:dyDescent="0.25">
      <c r="A6" s="2">
        <v>42370</v>
      </c>
      <c r="B6" s="3">
        <f>+[1]BOP!B82/'[1]Exchange Rate'!$C238</f>
        <v>148334899903.85876</v>
      </c>
      <c r="C6" s="3">
        <f>+[1]BOP!C82/'[1]Exchange Rate'!$C238</f>
        <v>140393660691.09796</v>
      </c>
      <c r="D6" s="3">
        <f>+[1]BOP!D82/'[1]Exchange Rate'!$C238</f>
        <v>42100948273.306015</v>
      </c>
      <c r="E6" s="3">
        <f>+[1]BOP!E82/'[1]Exchange Rate'!$C238</f>
        <v>43120103264.341515</v>
      </c>
      <c r="F6" s="3">
        <f>+[1]BOP!F82/'[1]Exchange Rate'!$C238</f>
        <v>63157545231.105576</v>
      </c>
      <c r="G6" s="3">
        <f>+[1]BOP!G82/'[1]Exchange Rate'!$C238</f>
        <v>19511626489.634712</v>
      </c>
      <c r="H6" s="3">
        <f>+[1]BOP!H82/'[1]Exchange Rate'!$C238</f>
        <v>4119640020.9805179</v>
      </c>
      <c r="I6" s="3">
        <f>+[1]BOP!I82/'[1]Exchange Rate'!$C238</f>
        <v>8685655237.5042057</v>
      </c>
      <c r="J6" s="3">
        <f>+[1]BOP!J82/'[1]Exchange Rate'!$C238</f>
        <v>42437270967.398491</v>
      </c>
      <c r="K6" s="3">
        <f>+[1]BOP!K82/'[1]Exchange Rate'!$C238</f>
        <v>11130259617.816463</v>
      </c>
      <c r="L6" s="3">
        <f>+[1]BOP!L82/'[1]Exchange Rate'!$C238</f>
        <v>117390178882.37065</v>
      </c>
      <c r="M6" s="3">
        <f>+[1]BOP!M82/'[1]Exchange Rate'!$C238</f>
        <v>-28204070766.19466</v>
      </c>
      <c r="N6" s="3">
        <f>+[1]BOP!N82/'[1]Exchange Rate'!$C238</f>
        <v>35382893449.271759</v>
      </c>
      <c r="O6" s="3">
        <f>+[1]BOP!O82/'[1]Exchange Rate'!$C238</f>
        <v>-40219989963.407913</v>
      </c>
      <c r="P6" s="3">
        <f>+[1]BOP!P82/'[1]Exchange Rate'!$C238</f>
        <v>82007285433.098907</v>
      </c>
      <c r="Q6" s="3">
        <f>+[1]BOP!Q82/'[1]Exchange Rate'!$C238</f>
        <v>12015919197.213257</v>
      </c>
      <c r="R6" s="3">
        <f>+[1]BOP!R82/'[1]Exchange Rate'!$C238</f>
        <v>3731980280.1946416</v>
      </c>
      <c r="S6" s="3">
        <f>+[1]BOP!S82/'[1]Exchange Rate'!$C238</f>
        <v>97685983186.51532</v>
      </c>
      <c r="T6" s="3">
        <f>+[1]BOP!T82/'[1]Exchange Rate'!$C238</f>
        <v>-2769279451.9404764</v>
      </c>
    </row>
    <row r="7" spans="1:20" x14ac:dyDescent="0.25">
      <c r="A7" s="2">
        <v>42461</v>
      </c>
      <c r="B7" s="3">
        <f>+[1]BOP!B83/'[1]Exchange Rate'!$C239</f>
        <v>156875228089.14905</v>
      </c>
      <c r="C7" s="3">
        <f>+[1]BOP!C83/'[1]Exchange Rate'!$C239</f>
        <v>144600161906.57434</v>
      </c>
      <c r="D7" s="3">
        <f>+[1]BOP!D83/'[1]Exchange Rate'!$C239</f>
        <v>42930291547.32045</v>
      </c>
      <c r="E7" s="3">
        <f>+[1]BOP!E83/'[1]Exchange Rate'!$C239</f>
        <v>45934124271.243431</v>
      </c>
      <c r="F7" s="3">
        <f>+[1]BOP!F83/'[1]Exchange Rate'!$C239</f>
        <v>66284921077.956825</v>
      </c>
      <c r="G7" s="3">
        <f>+[1]BOP!G83/'[1]Exchange Rate'!$C239</f>
        <v>22452841105.759624</v>
      </c>
      <c r="H7" s="3">
        <f>+[1]BOP!H83/'[1]Exchange Rate'!$C239</f>
        <v>4371018684.1894035</v>
      </c>
      <c r="I7" s="3">
        <f>+[1]BOP!I83/'[1]Exchange Rate'!$C239</f>
        <v>9598900334.6898232</v>
      </c>
      <c r="J7" s="3">
        <f>+[1]BOP!J83/'[1]Exchange Rate'!$C239</f>
        <v>33039446457.303459</v>
      </c>
      <c r="K7" s="3">
        <f>+[1]BOP!K83/'[1]Exchange Rate'!$C239</f>
        <v>14691428874.211142</v>
      </c>
      <c r="L7" s="3">
        <f>+[1]BOP!L83/'[1]Exchange Rate'!$C239</f>
        <v>64830069514.469849</v>
      </c>
      <c r="M7" s="3">
        <f>+[1]BOP!M83/'[1]Exchange Rate'!$C239</f>
        <v>-9232983168.081871</v>
      </c>
      <c r="N7" s="3">
        <f>+[1]BOP!N83/'[1]Exchange Rate'!$C239</f>
        <v>5312757546.1060896</v>
      </c>
      <c r="O7" s="3">
        <f>+[1]BOP!O83/'[1]Exchange Rate'!$C239</f>
        <v>-15779512365.771467</v>
      </c>
      <c r="P7" s="3">
        <f>+[1]BOP!P83/'[1]Exchange Rate'!$C239</f>
        <v>59517311968.363754</v>
      </c>
      <c r="Q7" s="3">
        <f>+[1]BOP!Q83/'[1]Exchange Rate'!$C239</f>
        <v>6546529197.6895962</v>
      </c>
      <c r="R7" s="3">
        <f>+[1]BOP!R83/'[1]Exchange Rate'!$C239</f>
        <v>87887004992.48204</v>
      </c>
      <c r="S7" s="3">
        <f>+[1]BOP!S83/'[1]Exchange Rate'!$C239</f>
        <v>100426470148.97949</v>
      </c>
      <c r="T7" s="3">
        <f>+[1]BOP!T83/'[1]Exchange Rate'!$C239</f>
        <v>3227141844.9339781</v>
      </c>
    </row>
    <row r="8" spans="1:20" x14ac:dyDescent="0.25">
      <c r="A8" s="2">
        <v>42552</v>
      </c>
      <c r="B8" s="3">
        <f>+[1]BOP!B84/'[1]Exchange Rate'!$C240</f>
        <v>164766998634.19177</v>
      </c>
      <c r="C8" s="3">
        <f>+[1]BOP!C84/'[1]Exchange Rate'!$C240</f>
        <v>151099512946.80392</v>
      </c>
      <c r="D8" s="3">
        <f>+[1]BOP!D84/'[1]Exchange Rate'!$C240</f>
        <v>45561949181.982208</v>
      </c>
      <c r="E8" s="3">
        <f>+[1]BOP!E84/'[1]Exchange Rate'!$C240</f>
        <v>48754053367.686195</v>
      </c>
      <c r="F8" s="3">
        <f>+[1]BOP!F84/'[1]Exchange Rate'!$C240</f>
        <v>68681672362.126091</v>
      </c>
      <c r="G8" s="3">
        <f>+[1]BOP!G84/'[1]Exchange Rate'!$C240</f>
        <v>23549839660.526833</v>
      </c>
      <c r="H8" s="3">
        <f>+[1]BOP!H84/'[1]Exchange Rate'!$C240</f>
        <v>4428600855.7693338</v>
      </c>
      <c r="I8" s="3">
        <f>+[1]BOP!I84/'[1]Exchange Rate'!$C240</f>
        <v>10031861428.489342</v>
      </c>
      <c r="J8" s="3">
        <f>+[1]BOP!J84/'[1]Exchange Rate'!$C240</f>
        <v>56888507461.804131</v>
      </c>
      <c r="K8" s="3">
        <f>+[1]BOP!K84/'[1]Exchange Rate'!$C240</f>
        <v>6334319365.1453934</v>
      </c>
      <c r="L8" s="3">
        <f>+[1]BOP!L84/'[1]Exchange Rate'!$C240</f>
        <v>96076921418.701385</v>
      </c>
      <c r="M8" s="3">
        <f>+[1]BOP!M84/'[1]Exchange Rate'!$C240</f>
        <v>41194050989.981087</v>
      </c>
      <c r="N8" s="3">
        <f>+[1]BOP!N84/'[1]Exchange Rate'!$C240</f>
        <v>26675665770.095371</v>
      </c>
      <c r="O8" s="3">
        <f>+[1]BOP!O84/'[1]Exchange Rate'!$C240</f>
        <v>5594862100.9291153</v>
      </c>
      <c r="P8" s="3">
        <f>+[1]BOP!P84/'[1]Exchange Rate'!$C240</f>
        <v>69401255648.606003</v>
      </c>
      <c r="Q8" s="3">
        <f>+[1]BOP!Q84/'[1]Exchange Rate'!$C240</f>
        <v>35599188889.051971</v>
      </c>
      <c r="R8" s="3">
        <f>+[1]BOP!R84/'[1]Exchange Rate'!$C240</f>
        <v>2249691952.0766649</v>
      </c>
      <c r="S8" s="3">
        <f>+[1]BOP!S84/'[1]Exchange Rate'!$C240</f>
        <v>-3399436742.028677</v>
      </c>
      <c r="T8" s="3">
        <f>+[1]BOP!T84/'[1]Exchange Rate'!$C240</f>
        <v>-3568407747.611352</v>
      </c>
    </row>
    <row r="9" spans="1:20" x14ac:dyDescent="0.25">
      <c r="A9" s="2">
        <v>42644</v>
      </c>
      <c r="B9" s="3">
        <f>+[1]BOP!B85/'[1]Exchange Rate'!$C241</f>
        <v>162994003969.01352</v>
      </c>
      <c r="C9" s="3">
        <f>+[1]BOP!C85/'[1]Exchange Rate'!$C241</f>
        <v>148886745169.45209</v>
      </c>
      <c r="D9" s="3">
        <f>+[1]BOP!D85/'[1]Exchange Rate'!$C241</f>
        <v>44866339578.619057</v>
      </c>
      <c r="E9" s="3">
        <f>+[1]BOP!E85/'[1]Exchange Rate'!$C241</f>
        <v>48518814512.030441</v>
      </c>
      <c r="F9" s="3">
        <f>+[1]BOP!F85/'[1]Exchange Rate'!$C241</f>
        <v>66446412819.540268</v>
      </c>
      <c r="G9" s="3">
        <f>+[1]BOP!G85/'[1]Exchange Rate'!$C241</f>
        <v>23648378420.086845</v>
      </c>
      <c r="H9" s="3">
        <f>+[1]BOP!H85/'[1]Exchange Rate'!$C241</f>
        <v>4947888446.7221651</v>
      </c>
      <c r="I9" s="3">
        <f>+[1]BOP!I85/'[1]Exchange Rate'!$C241</f>
        <v>9424039990.217556</v>
      </c>
      <c r="J9" s="3">
        <f>+[1]BOP!J85/'[1]Exchange Rate'!$C241</f>
        <v>46282136583.827293</v>
      </c>
      <c r="K9" s="3">
        <f>+[1]BOP!K85/'[1]Exchange Rate'!$C241</f>
        <v>8873342738.7171993</v>
      </c>
      <c r="L9" s="3">
        <f>+[1]BOP!L85/'[1]Exchange Rate'!$C241</f>
        <v>21070273281.316319</v>
      </c>
      <c r="M9" s="3">
        <f>+[1]BOP!M85/'[1]Exchange Rate'!$C241</f>
        <v>28369421003.465626</v>
      </c>
      <c r="N9" s="3">
        <f>+[1]BOP!N85/'[1]Exchange Rate'!$C241</f>
        <v>15357864297.08091</v>
      </c>
      <c r="O9" s="3">
        <f>+[1]BOP!O85/'[1]Exchange Rate'!$C241</f>
        <v>5938078319.7184696</v>
      </c>
      <c r="P9" s="3">
        <f>+[1]BOP!P85/'[1]Exchange Rate'!$C241</f>
        <v>5712408984.2354078</v>
      </c>
      <c r="Q9" s="3">
        <f>+[1]BOP!Q85/'[1]Exchange Rate'!$C241</f>
        <v>22431342683.747154</v>
      </c>
      <c r="R9" s="3">
        <f>+[1]BOP!R85/'[1]Exchange Rate'!$C241</f>
        <v>42651121460.79248</v>
      </c>
      <c r="S9" s="3">
        <f>+[1]BOP!S85/'[1]Exchange Rate'!$C241</f>
        <v>61324080359.624863</v>
      </c>
      <c r="T9" s="3">
        <f>+[1]BOP!T85/'[1]Exchange Rate'!$C241</f>
        <v>-2216971728.7608275</v>
      </c>
    </row>
    <row r="10" spans="1:20" x14ac:dyDescent="0.25">
      <c r="A10" s="2">
        <v>42736</v>
      </c>
      <c r="B10" s="3">
        <f>+[1]BOP!B86/'[1]Exchange Rate'!$C242</f>
        <v>168190628589.3046</v>
      </c>
      <c r="C10" s="3">
        <f>+[1]BOP!C86/'[1]Exchange Rate'!$C242</f>
        <v>155620110687.72281</v>
      </c>
      <c r="D10" s="3">
        <f>+[1]BOP!D86/'[1]Exchange Rate'!$C242</f>
        <v>43881935881.195869</v>
      </c>
      <c r="E10" s="3">
        <f>+[1]BOP!E86/'[1]Exchange Rate'!$C242</f>
        <v>47039083229.905609</v>
      </c>
      <c r="F10" s="3">
        <f>+[1]BOP!F86/'[1]Exchange Rate'!$C242</f>
        <v>68605880289.926292</v>
      </c>
      <c r="G10" s="3">
        <f>+[1]BOP!G86/'[1]Exchange Rate'!$C242</f>
        <v>21189229216.454166</v>
      </c>
      <c r="H10" s="3">
        <f>+[1]BOP!H86/'[1]Exchange Rate'!$C242</f>
        <v>4841813465.3297987</v>
      </c>
      <c r="I10" s="3">
        <f>+[1]BOP!I86/'[1]Exchange Rate'!$C242</f>
        <v>9103878569.9283504</v>
      </c>
      <c r="J10" s="3">
        <f>+[1]BOP!J86/'[1]Exchange Rate'!$C242</f>
        <v>61120006207.679405</v>
      </c>
      <c r="K10" s="3">
        <f>+[1]BOP!K86/'[1]Exchange Rate'!$C242</f>
        <v>3746748598.2596021</v>
      </c>
      <c r="L10" s="3">
        <f>+[1]BOP!L86/'[1]Exchange Rate'!$C242</f>
        <v>-27010789978.738281</v>
      </c>
      <c r="M10" s="3">
        <f>+[1]BOP!M86/'[1]Exchange Rate'!$C242</f>
        <v>40425645354.914429</v>
      </c>
      <c r="N10" s="3">
        <f>+[1]BOP!N86/'[1]Exchange Rate'!$C242</f>
        <v>7630259371.6494036</v>
      </c>
      <c r="O10" s="3">
        <f>+[1]BOP!O86/'[1]Exchange Rate'!$C242</f>
        <v>-1020724204.2449312</v>
      </c>
      <c r="P10" s="3">
        <f>+[1]BOP!P86/'[1]Exchange Rate'!$C242</f>
        <v>-34641049350.387688</v>
      </c>
      <c r="Q10" s="3">
        <f>+[1]BOP!Q86/'[1]Exchange Rate'!$C242</f>
        <v>41446369559.159363</v>
      </c>
      <c r="R10" s="3">
        <f>+[1]BOP!R86/'[1]Exchange Rate'!$C242</f>
        <v>-32187321438.045605</v>
      </c>
      <c r="S10" s="3">
        <f>+[1]BOP!S86/'[1]Exchange Rate'!$C242</f>
        <v>-63449338764.718964</v>
      </c>
      <c r="T10" s="3">
        <f>+[1]BOP!T86/'[1]Exchange Rate'!$C242</f>
        <v>7292046341.0712919</v>
      </c>
    </row>
    <row r="11" spans="1:20" x14ac:dyDescent="0.25">
      <c r="A11" s="2">
        <v>42826</v>
      </c>
      <c r="B11" s="3">
        <f>+[1]BOP!B87/'[1]Exchange Rate'!$C243</f>
        <v>168954002282.0722</v>
      </c>
      <c r="C11" s="3">
        <f>+[1]BOP!C87/'[1]Exchange Rate'!$C243</f>
        <v>160644010445.09158</v>
      </c>
      <c r="D11" s="3">
        <f>+[1]BOP!D87/'[1]Exchange Rate'!$C243</f>
        <v>46849015960.200195</v>
      </c>
      <c r="E11" s="3">
        <f>+[1]BOP!E87/'[1]Exchange Rate'!$C243</f>
        <v>47781538365.223465</v>
      </c>
      <c r="F11" s="3">
        <f>+[1]BOP!F87/'[1]Exchange Rate'!$C243</f>
        <v>68119299951.322647</v>
      </c>
      <c r="G11" s="3">
        <f>+[1]BOP!G87/'[1]Exchange Rate'!$C243</f>
        <v>24500728459.913872</v>
      </c>
      <c r="H11" s="3">
        <f>+[1]BOP!H87/'[1]Exchange Rate'!$C243</f>
        <v>5094589682.9182281</v>
      </c>
      <c r="I11" s="3">
        <f>+[1]BOP!I87/'[1]Exchange Rate'!$C243</f>
        <v>9703240642.0126381</v>
      </c>
      <c r="J11" s="3">
        <f>+[1]BOP!J87/'[1]Exchange Rate'!$C243</f>
        <v>39097155550.18763</v>
      </c>
      <c r="K11" s="3">
        <f>+[1]BOP!K87/'[1]Exchange Rate'!$C243</f>
        <v>5529954880.1974945</v>
      </c>
      <c r="L11" s="3">
        <f>+[1]BOP!L87/'[1]Exchange Rate'!$C243</f>
        <v>36084154392.405144</v>
      </c>
      <c r="M11" s="3">
        <f>+[1]BOP!M87/'[1]Exchange Rate'!$C243</f>
        <v>15462659623.452921</v>
      </c>
      <c r="N11" s="3">
        <f>+[1]BOP!N87/'[1]Exchange Rate'!$C243</f>
        <v>26613810914.70647</v>
      </c>
      <c r="O11" s="3">
        <f>+[1]BOP!O87/'[1]Exchange Rate'!$C243</f>
        <v>3286981393.0911007</v>
      </c>
      <c r="P11" s="3">
        <f>+[1]BOP!P87/'[1]Exchange Rate'!$C243</f>
        <v>9470343477.6986732</v>
      </c>
      <c r="Q11" s="3">
        <f>+[1]BOP!Q87/'[1]Exchange Rate'!$C243</f>
        <v>12175678230.361822</v>
      </c>
      <c r="R11" s="3">
        <f>+[1]BOP!R87/'[1]Exchange Rate'!$C243</f>
        <v>27837043099.137585</v>
      </c>
      <c r="S11" s="3">
        <f>+[1]BOP!S87/'[1]Exchange Rate'!$C243</f>
        <v>39114297076.721603</v>
      </c>
      <c r="T11" s="3">
        <f>+[1]BOP!T87/'[1]Exchange Rate'!$C243</f>
        <v>8652584415.7465019</v>
      </c>
    </row>
    <row r="12" spans="1:20" x14ac:dyDescent="0.25">
      <c r="A12" s="2">
        <v>42917</v>
      </c>
      <c r="B12" s="3">
        <f>+[1]BOP!B88/'[1]Exchange Rate'!$C244</f>
        <v>174587763620.20309</v>
      </c>
      <c r="C12" s="3">
        <f>+[1]BOP!C88/'[1]Exchange Rate'!$C244</f>
        <v>161236839834.67398</v>
      </c>
      <c r="D12" s="3">
        <f>+[1]BOP!D88/'[1]Exchange Rate'!$C244</f>
        <v>47547046601.594894</v>
      </c>
      <c r="E12" s="3">
        <f>+[1]BOP!E88/'[1]Exchange Rate'!$C244</f>
        <v>49605341502.032455</v>
      </c>
      <c r="F12" s="3">
        <f>+[1]BOP!F88/'[1]Exchange Rate'!$C244</f>
        <v>71962237187.916962</v>
      </c>
      <c r="G12" s="3">
        <f>+[1]BOP!G88/'[1]Exchange Rate'!$C244</f>
        <v>22077425963.880337</v>
      </c>
      <c r="H12" s="3">
        <f>+[1]BOP!H88/'[1]Exchange Rate'!$C244</f>
        <v>5055925294.421731</v>
      </c>
      <c r="I12" s="3">
        <f>+[1]BOP!I88/'[1]Exchange Rate'!$C244</f>
        <v>10042276857.461044</v>
      </c>
      <c r="J12" s="3">
        <f>+[1]BOP!J88/'[1]Exchange Rate'!$C244</f>
        <v>35393525997.82309</v>
      </c>
      <c r="K12" s="3">
        <f>+[1]BOP!K88/'[1]Exchange Rate'!$C244</f>
        <v>1482769773.3070297</v>
      </c>
      <c r="L12" s="3">
        <f>+[1]BOP!L88/'[1]Exchange Rate'!$C244</f>
        <v>61185865183.920105</v>
      </c>
      <c r="M12" s="3">
        <f>+[1]BOP!M88/'[1]Exchange Rate'!$C244</f>
        <v>58479076619.654175</v>
      </c>
      <c r="N12" s="3">
        <f>+[1]BOP!N88/'[1]Exchange Rate'!$C244</f>
        <v>27876809683.67065</v>
      </c>
      <c r="O12" s="3">
        <f>+[1]BOP!O88/'[1]Exchange Rate'!$C244</f>
        <v>6225338364.5270977</v>
      </c>
      <c r="P12" s="3">
        <f>+[1]BOP!P88/'[1]Exchange Rate'!$C244</f>
        <v>33309055500.249454</v>
      </c>
      <c r="Q12" s="3">
        <f>+[1]BOP!Q88/'[1]Exchange Rate'!$C244</f>
        <v>52253738255.127075</v>
      </c>
      <c r="R12" s="3">
        <f>+[1]BOP!R88/'[1]Exchange Rate'!$C244</f>
        <v>58763325399.873413</v>
      </c>
      <c r="S12" s="3">
        <f>+[1]BOP!S88/'[1]Exchange Rate'!$C244</f>
        <v>67318381130.013405</v>
      </c>
      <c r="T12" s="3">
        <f>+[1]BOP!T88/'[1]Exchange Rate'!$C244</f>
        <v>6382634941.9411688</v>
      </c>
    </row>
    <row r="13" spans="1:20" x14ac:dyDescent="0.25">
      <c r="A13" s="2">
        <v>43009</v>
      </c>
      <c r="B13" s="3">
        <f>+[1]BOP!B89/'[1]Exchange Rate'!$C245</f>
        <v>175140751308.63095</v>
      </c>
      <c r="C13" s="3">
        <f>+[1]BOP!C89/'[1]Exchange Rate'!$C245</f>
        <v>165125464625.53671</v>
      </c>
      <c r="D13" s="3">
        <f>+[1]BOP!D89/'[1]Exchange Rate'!$C245</f>
        <v>49064788106.325165</v>
      </c>
      <c r="E13" s="3">
        <f>+[1]BOP!E89/'[1]Exchange Rate'!$C245</f>
        <v>49170277614.703163</v>
      </c>
      <c r="F13" s="3">
        <f>+[1]BOP!F89/'[1]Exchange Rate'!$C245</f>
        <v>70004919902.45163</v>
      </c>
      <c r="G13" s="3">
        <f>+[1]BOP!G89/'[1]Exchange Rate'!$C245</f>
        <v>24326622674.190159</v>
      </c>
      <c r="H13" s="3">
        <f>+[1]BOP!H89/'[1]Exchange Rate'!$C245</f>
        <v>5088940685.1503563</v>
      </c>
      <c r="I13" s="3">
        <f>+[1]BOP!I89/'[1]Exchange Rate'!$C245</f>
        <v>10123839488.705299</v>
      </c>
      <c r="J13" s="3">
        <f>+[1]BOP!J89/'[1]Exchange Rate'!$C245</f>
        <v>38156815624.984924</v>
      </c>
      <c r="K13" s="3">
        <f>+[1]BOP!K89/'[1]Exchange Rate'!$C245</f>
        <v>8054366926.972929</v>
      </c>
      <c r="L13" s="3">
        <f>+[1]BOP!L89/'[1]Exchange Rate'!$C245</f>
        <v>33002448600.89537</v>
      </c>
      <c r="M13" s="3">
        <f>+[1]BOP!M89/'[1]Exchange Rate'!$C245</f>
        <v>38142784846.816963</v>
      </c>
      <c r="N13" s="3">
        <f>+[1]BOP!N89/'[1]Exchange Rate'!$C245</f>
        <v>38852203669.169083</v>
      </c>
      <c r="O13" s="3">
        <f>+[1]BOP!O89/'[1]Exchange Rate'!$C245</f>
        <v>7947557838.6327944</v>
      </c>
      <c r="P13" s="3">
        <f>+[1]BOP!P89/'[1]Exchange Rate'!$C245</f>
        <v>-5849755068.2737131</v>
      </c>
      <c r="Q13" s="3">
        <f>+[1]BOP!Q89/'[1]Exchange Rate'!$C245</f>
        <v>30195227008.184174</v>
      </c>
      <c r="R13" s="3">
        <f>+[1]BOP!R89/'[1]Exchange Rate'!$C245</f>
        <v>-47718032934.16217</v>
      </c>
      <c r="S13" s="3">
        <f>+[1]BOP!S89/'[1]Exchange Rate'!$C245</f>
        <v>-44153458450.623726</v>
      </c>
      <c r="T13" s="3">
        <f>+[1]BOP!T89/'[1]Exchange Rate'!$C245</f>
        <v>1360281330.7430677</v>
      </c>
    </row>
    <row r="14" spans="1:20" x14ac:dyDescent="0.25">
      <c r="A14" s="2">
        <v>43101</v>
      </c>
      <c r="B14" s="3">
        <f>+[1]BOP!B90/'[1]Exchange Rate'!$C246</f>
        <v>187592511078.8717</v>
      </c>
      <c r="C14" s="3">
        <f>+[1]BOP!C90/'[1]Exchange Rate'!$C246</f>
        <v>180351067048.70828</v>
      </c>
      <c r="D14" s="3">
        <f>+[1]BOP!D90/'[1]Exchange Rate'!$C246</f>
        <v>49470192583.862007</v>
      </c>
      <c r="E14" s="3">
        <f>+[1]BOP!E90/'[1]Exchange Rate'!$C246</f>
        <v>50539510013.911201</v>
      </c>
      <c r="F14" s="3">
        <f>+[1]BOP!F90/'[1]Exchange Rate'!$C246</f>
        <v>74423989157.480881</v>
      </c>
      <c r="G14" s="3">
        <f>+[1]BOP!G90/'[1]Exchange Rate'!$C246</f>
        <v>27234139131.631004</v>
      </c>
      <c r="H14" s="3">
        <f>+[1]BOP!H90/'[1]Exchange Rate'!$C246</f>
        <v>5141009936.3980169</v>
      </c>
      <c r="I14" s="3">
        <f>+[1]BOP!I90/'[1]Exchange Rate'!$C246</f>
        <v>10152971391.242659</v>
      </c>
      <c r="J14" s="3">
        <f>+[1]BOP!J90/'[1]Exchange Rate'!$C246</f>
        <v>38259329289.344688</v>
      </c>
      <c r="K14" s="3">
        <f>+[1]BOP!K90/'[1]Exchange Rate'!$C246</f>
        <v>2896921254.6478324</v>
      </c>
      <c r="L14" s="3">
        <f>+[1]BOP!L90/'[1]Exchange Rate'!$C246</f>
        <v>21837182388.094421</v>
      </c>
      <c r="M14" s="3">
        <f>+[1]BOP!M90/'[1]Exchange Rate'!$C246</f>
        <v>-23408585407.682686</v>
      </c>
      <c r="N14" s="3">
        <f>+[1]BOP!N90/'[1]Exchange Rate'!$C246</f>
        <v>14351222601.67498</v>
      </c>
      <c r="O14" s="3">
        <f>+[1]BOP!O90/'[1]Exchange Rate'!$C246</f>
        <v>-16184394881.661236</v>
      </c>
      <c r="P14" s="3">
        <f>+[1]BOP!P90/'[1]Exchange Rate'!$C246</f>
        <v>7485959786.4194403</v>
      </c>
      <c r="Q14" s="3">
        <f>+[1]BOP!Q90/'[1]Exchange Rate'!$C246</f>
        <v>-7224190526.0214481</v>
      </c>
      <c r="R14" s="3">
        <f>+[1]BOP!R90/'[1]Exchange Rate'!$C246</f>
        <v>107808109469.72459</v>
      </c>
      <c r="S14" s="3">
        <f>+[1]BOP!S90/'[1]Exchange Rate'!$C246</f>
        <v>129394799105.86893</v>
      </c>
      <c r="T14" s="3">
        <f>+[1]BOP!T90/'[1]Exchange Rate'!$C246</f>
        <v>4136168304.4457512</v>
      </c>
    </row>
    <row r="15" spans="1:20" x14ac:dyDescent="0.25">
      <c r="A15" s="2">
        <v>43191</v>
      </c>
      <c r="B15" s="3">
        <f>+[1]BOP!B91/'[1]Exchange Rate'!$C247</f>
        <v>187623091228.01337</v>
      </c>
      <c r="C15" s="3">
        <f>+[1]BOP!C91/'[1]Exchange Rate'!$C247</f>
        <v>177190750605.98798</v>
      </c>
      <c r="D15" s="3">
        <f>+[1]BOP!D91/'[1]Exchange Rate'!$C247</f>
        <v>48936034452.141159</v>
      </c>
      <c r="E15" s="3">
        <f>+[1]BOP!E91/'[1]Exchange Rate'!$C247</f>
        <v>52657686682.023788</v>
      </c>
      <c r="F15" s="3">
        <f>+[1]BOP!F91/'[1]Exchange Rate'!$C247</f>
        <v>76966439191.867279</v>
      </c>
      <c r="G15" s="3">
        <f>+[1]BOP!G91/'[1]Exchange Rate'!$C247</f>
        <v>27944083059.187046</v>
      </c>
      <c r="H15" s="3">
        <f>+[1]BOP!H91/'[1]Exchange Rate'!$C247</f>
        <v>5357194176.9982014</v>
      </c>
      <c r="I15" s="3">
        <f>+[1]BOP!I91/'[1]Exchange Rate'!$C247</f>
        <v>10142428860.05475</v>
      </c>
      <c r="J15" s="3">
        <f>+[1]BOP!J91/'[1]Exchange Rate'!$C247</f>
        <v>39204821077.60096</v>
      </c>
      <c r="K15" s="3">
        <f>+[1]BOP!K91/'[1]Exchange Rate'!$C247</f>
        <v>8448837092.489254</v>
      </c>
      <c r="L15" s="3">
        <f>+[1]BOP!L91/'[1]Exchange Rate'!$C247</f>
        <v>55778264093.642555</v>
      </c>
      <c r="M15" s="3">
        <f>+[1]BOP!M91/'[1]Exchange Rate'!$C247</f>
        <v>36843745637.78495</v>
      </c>
      <c r="N15" s="3">
        <f>+[1]BOP!N91/'[1]Exchange Rate'!$C247</f>
        <v>34026863655.576199</v>
      </c>
      <c r="O15" s="3">
        <f>+[1]BOP!O91/'[1]Exchange Rate'!$C247</f>
        <v>-16386779534.727938</v>
      </c>
      <c r="P15" s="3">
        <f>+[1]BOP!P91/'[1]Exchange Rate'!$C247</f>
        <v>21751400438.066353</v>
      </c>
      <c r="Q15" s="3">
        <f>+[1]BOP!Q91/'[1]Exchange Rate'!$C247</f>
        <v>53230525172.512894</v>
      </c>
      <c r="R15" s="3">
        <f>+[1]BOP!R91/'[1]Exchange Rate'!$C247</f>
        <v>32610134640.089848</v>
      </c>
      <c r="S15" s="3">
        <f>+[1]BOP!S91/'[1]Exchange Rate'!$C247</f>
        <v>42155692094.457985</v>
      </c>
      <c r="T15" s="3">
        <f>+[1]BOP!T91/'[1]Exchange Rate'!$C247</f>
        <v>11816755102.166016</v>
      </c>
    </row>
    <row r="16" spans="1:20" x14ac:dyDescent="0.25">
      <c r="A16" s="2">
        <v>43282</v>
      </c>
      <c r="B16" s="3">
        <f>+[1]BOP!B92/'[1]Exchange Rate'!$C248</f>
        <v>182049670314.79132</v>
      </c>
      <c r="C16" s="3">
        <f>+[1]BOP!C92/'[1]Exchange Rate'!$C248</f>
        <v>182390651458.66376</v>
      </c>
      <c r="D16" s="3">
        <f>+[1]BOP!D92/'[1]Exchange Rate'!$C248</f>
        <v>48060250211.199951</v>
      </c>
      <c r="E16" s="3">
        <f>+[1]BOP!E92/'[1]Exchange Rate'!$C248</f>
        <v>49846301637.999138</v>
      </c>
      <c r="F16" s="3">
        <f>+[1]BOP!F92/'[1]Exchange Rate'!$C248</f>
        <v>75761564563.426529</v>
      </c>
      <c r="G16" s="3">
        <f>+[1]BOP!G92/'[1]Exchange Rate'!$C248</f>
        <v>26938796783.131866</v>
      </c>
      <c r="H16" s="3">
        <f>+[1]BOP!H92/'[1]Exchange Rate'!$C248</f>
        <v>5155297072.1698895</v>
      </c>
      <c r="I16" s="3">
        <f>+[1]BOP!I92/'[1]Exchange Rate'!$C248</f>
        <v>9764597346.1985588</v>
      </c>
      <c r="J16" s="3">
        <f>+[1]BOP!J92/'[1]Exchange Rate'!$C248</f>
        <v>42046474728.127365</v>
      </c>
      <c r="K16" s="3">
        <f>+[1]BOP!K92/'[1]Exchange Rate'!$C248</f>
        <v>8110454648.7776737</v>
      </c>
      <c r="L16" s="3">
        <f>+[1]BOP!L92/'[1]Exchange Rate'!$C248</f>
        <v>65953261514.463165</v>
      </c>
      <c r="M16" s="3">
        <f>+[1]BOP!M92/'[1]Exchange Rate'!$C248</f>
        <v>21615442517.102413</v>
      </c>
      <c r="N16" s="3">
        <f>+[1]BOP!N92/'[1]Exchange Rate'!$C248</f>
        <v>31278174318.799995</v>
      </c>
      <c r="O16" s="3">
        <f>+[1]BOP!O92/'[1]Exchange Rate'!$C248</f>
        <v>2981263616.8297067</v>
      </c>
      <c r="P16" s="3">
        <f>+[1]BOP!P92/'[1]Exchange Rate'!$C248</f>
        <v>34675087195.66317</v>
      </c>
      <c r="Q16" s="3">
        <f>+[1]BOP!Q92/'[1]Exchange Rate'!$C248</f>
        <v>18634178900.272709</v>
      </c>
      <c r="R16" s="3">
        <f>+[1]BOP!R92/'[1]Exchange Rate'!$C248</f>
        <v>31969436296.764557</v>
      </c>
      <c r="S16" s="3">
        <f>+[1]BOP!S92/'[1]Exchange Rate'!$C248</f>
        <v>90096000029.561844</v>
      </c>
      <c r="T16" s="3">
        <f>+[1]BOP!T92/'[1]Exchange Rate'!$C248</f>
        <v>9028109254.973629</v>
      </c>
    </row>
    <row r="17" spans="1:20" x14ac:dyDescent="0.25">
      <c r="A17" s="2">
        <v>43374</v>
      </c>
      <c r="B17" s="3">
        <f>+[1]BOP!B93/'[1]Exchange Rate'!$C249</f>
        <v>178731832365.41309</v>
      </c>
      <c r="C17" s="3">
        <f>+[1]BOP!C93/'[1]Exchange Rate'!$C249</f>
        <v>182840185955.4024</v>
      </c>
      <c r="D17" s="3">
        <f>+[1]BOP!D93/'[1]Exchange Rate'!$C249</f>
        <v>47418105364.445694</v>
      </c>
      <c r="E17" s="3">
        <f>+[1]BOP!E93/'[1]Exchange Rate'!$C249</f>
        <v>50516375720.183266</v>
      </c>
      <c r="F17" s="3">
        <f>+[1]BOP!F93/'[1]Exchange Rate'!$C249</f>
        <v>75571776303.438126</v>
      </c>
      <c r="G17" s="3">
        <f>+[1]BOP!G93/'[1]Exchange Rate'!$C249</f>
        <v>28699764742.061165</v>
      </c>
      <c r="H17" s="3">
        <f>+[1]BOP!H93/'[1]Exchange Rate'!$C249</f>
        <v>6101237526.5676794</v>
      </c>
      <c r="I17" s="3">
        <f>+[1]BOP!I93/'[1]Exchange Rate'!$C249</f>
        <v>9813969070.7301006</v>
      </c>
      <c r="J17" s="3">
        <f>+[1]BOP!J93/'[1]Exchange Rate'!$C249</f>
        <v>40738889808.628944</v>
      </c>
      <c r="K17" s="3">
        <f>+[1]BOP!K93/'[1]Exchange Rate'!$C249</f>
        <v>5806552825.4306431</v>
      </c>
      <c r="L17" s="3">
        <f>+[1]BOP!L93/'[1]Exchange Rate'!$C249</f>
        <v>44597540649.776558</v>
      </c>
      <c r="M17" s="3">
        <f>+[1]BOP!M93/'[1]Exchange Rate'!$C249</f>
        <v>60999133967.43441</v>
      </c>
      <c r="N17" s="3">
        <f>+[1]BOP!N93/'[1]Exchange Rate'!$C249</f>
        <v>12056032627.631468</v>
      </c>
      <c r="O17" s="3">
        <f>+[1]BOP!O93/'[1]Exchange Rate'!$C249</f>
        <v>-11784723700.70875</v>
      </c>
      <c r="P17" s="3">
        <f>+[1]BOP!P93/'[1]Exchange Rate'!$C249</f>
        <v>32541508022.145088</v>
      </c>
      <c r="Q17" s="3">
        <f>+[1]BOP!Q93/'[1]Exchange Rate'!$C249</f>
        <v>72783857668.143158</v>
      </c>
      <c r="R17" s="3">
        <f>+[1]BOP!R93/'[1]Exchange Rate'!$C249</f>
        <v>-24874959446.398136</v>
      </c>
      <c r="S17" s="3">
        <f>+[1]BOP!S93/'[1]Exchange Rate'!$C249</f>
        <v>-44753100541.540436</v>
      </c>
      <c r="T17" s="3">
        <f>+[1]BOP!T93/'[1]Exchange Rate'!$C249</f>
        <v>-710530865.54043162</v>
      </c>
    </row>
    <row r="18" spans="1:20" x14ac:dyDescent="0.25">
      <c r="A18" s="2">
        <v>43466</v>
      </c>
      <c r="B18" s="3">
        <f>+[1]BOP!B94/'[1]Exchange Rate'!$C250</f>
        <v>176721985652.70093</v>
      </c>
      <c r="C18" s="3">
        <f>+[1]BOP!C94/'[1]Exchange Rate'!$C250</f>
        <v>176026097186.94424</v>
      </c>
      <c r="D18" s="3">
        <f>+[1]BOP!D94/'[1]Exchange Rate'!$C250</f>
        <v>51553694409.224037</v>
      </c>
      <c r="E18" s="3">
        <f>+[1]BOP!E94/'[1]Exchange Rate'!$C250</f>
        <v>53836190722.744583</v>
      </c>
      <c r="F18" s="3">
        <f>+[1]BOP!F94/'[1]Exchange Rate'!$C250</f>
        <v>78360623347.714645</v>
      </c>
      <c r="G18" s="3">
        <f>+[1]BOP!G94/'[1]Exchange Rate'!$C250</f>
        <v>28059994865.805984</v>
      </c>
      <c r="H18" s="3">
        <f>+[1]BOP!H94/'[1]Exchange Rate'!$C250</f>
        <v>8638083002.3057957</v>
      </c>
      <c r="I18" s="3">
        <f>+[1]BOP!I94/'[1]Exchange Rate'!$C250</f>
        <v>10913055178.036753</v>
      </c>
      <c r="J18" s="3">
        <f>+[1]BOP!J94/'[1]Exchange Rate'!$C250</f>
        <v>102513100041.73067</v>
      </c>
      <c r="K18" s="3">
        <f>+[1]BOP!K94/'[1]Exchange Rate'!$C250</f>
        <v>14716052397.476469</v>
      </c>
      <c r="L18" s="3">
        <f>+[1]BOP!L94/'[1]Exchange Rate'!$C250</f>
        <v>66191546146.090141</v>
      </c>
      <c r="M18" s="3">
        <f>+[1]BOP!M94/'[1]Exchange Rate'!$C250</f>
        <v>49968674116.015244</v>
      </c>
      <c r="N18" s="3">
        <f>+[1]BOP!N94/'[1]Exchange Rate'!$C250</f>
        <v>-5318796180.2345333</v>
      </c>
      <c r="O18" s="3">
        <f>+[1]BOP!O94/'[1]Exchange Rate'!$C250</f>
        <v>3263867248.0334406</v>
      </c>
      <c r="P18" s="3">
        <f>+[1]BOP!P94/'[1]Exchange Rate'!$C250</f>
        <v>71510342326.324677</v>
      </c>
      <c r="Q18" s="3">
        <f>+[1]BOP!Q94/'[1]Exchange Rate'!$C250</f>
        <v>46704806867.981804</v>
      </c>
      <c r="R18" s="3">
        <f>+[1]BOP!R94/'[1]Exchange Rate'!$C250</f>
        <v>24373096532.263615</v>
      </c>
      <c r="S18" s="3">
        <f>+[1]BOP!S94/'[1]Exchange Rate'!$C250</f>
        <v>63180482767.903435</v>
      </c>
      <c r="T18" s="3">
        <f>+[1]BOP!T94/'[1]Exchange Rate'!$C250</f>
        <v>10266477508.342848</v>
      </c>
    </row>
    <row r="19" spans="1:20" x14ac:dyDescent="0.25">
      <c r="A19" s="2">
        <v>43556</v>
      </c>
      <c r="B19" s="3">
        <f>+[1]BOP!B95/'[1]Exchange Rate'!$C251</f>
        <v>175661683888.82028</v>
      </c>
      <c r="C19" s="3">
        <f>+[1]BOP!C95/'[1]Exchange Rate'!$C251</f>
        <v>177281905818.46198</v>
      </c>
      <c r="D19" s="3">
        <f>+[1]BOP!D95/'[1]Exchange Rate'!$C251</f>
        <v>53168373521.934883</v>
      </c>
      <c r="E19" s="3">
        <f>+[1]BOP!E95/'[1]Exchange Rate'!$C251</f>
        <v>53956749403.147827</v>
      </c>
      <c r="F19" s="3">
        <f>+[1]BOP!F95/'[1]Exchange Rate'!$C251</f>
        <v>78177959386.117325</v>
      </c>
      <c r="G19" s="3">
        <f>+[1]BOP!G95/'[1]Exchange Rate'!$C251</f>
        <v>29076622387.982231</v>
      </c>
      <c r="H19" s="3">
        <f>+[1]BOP!H95/'[1]Exchange Rate'!$C251</f>
        <v>8453003774.6546993</v>
      </c>
      <c r="I19" s="3">
        <f>+[1]BOP!I95/'[1]Exchange Rate'!$C251</f>
        <v>11258898119.954863</v>
      </c>
      <c r="J19" s="3">
        <f>+[1]BOP!J95/'[1]Exchange Rate'!$C251</f>
        <v>54625053896.728973</v>
      </c>
      <c r="K19" s="3">
        <f>+[1]BOP!K95/'[1]Exchange Rate'!$C251</f>
        <v>6702101948.9987373</v>
      </c>
      <c r="L19" s="3">
        <f>+[1]BOP!L95/'[1]Exchange Rate'!$C251</f>
        <v>51218681264.721405</v>
      </c>
      <c r="M19" s="3">
        <f>+[1]BOP!M95/'[1]Exchange Rate'!$C251</f>
        <v>21465612048.833176</v>
      </c>
      <c r="N19" s="3">
        <f>+[1]BOP!N95/'[1]Exchange Rate'!$C251</f>
        <v>7586684233.8652706</v>
      </c>
      <c r="O19" s="3">
        <f>+[1]BOP!O95/'[1]Exchange Rate'!$C251</f>
        <v>14004357783.887459</v>
      </c>
      <c r="P19" s="3">
        <f>+[1]BOP!P95/'[1]Exchange Rate'!$C251</f>
        <v>43631997030.856133</v>
      </c>
      <c r="Q19" s="3">
        <f>+[1]BOP!Q95/'[1]Exchange Rate'!$C251</f>
        <v>7461254264.9457159</v>
      </c>
      <c r="R19" s="3">
        <f>+[1]BOP!R95/'[1]Exchange Rate'!$C251</f>
        <v>-31203629932.628479</v>
      </c>
      <c r="S19" s="3">
        <f>+[1]BOP!S95/'[1]Exchange Rate'!$C251</f>
        <v>-756809579.96839404</v>
      </c>
      <c r="T19" s="3">
        <f>+[1]BOP!T95/'[1]Exchange Rate'!$C251</f>
        <v>13282519087.155231</v>
      </c>
    </row>
    <row r="20" spans="1:20" x14ac:dyDescent="0.25">
      <c r="A20" s="2">
        <v>43647</v>
      </c>
      <c r="B20" s="3">
        <f>+[1]BOP!B96/'[1]Exchange Rate'!$C252</f>
        <v>175937940478.88998</v>
      </c>
      <c r="C20" s="3">
        <f>+[1]BOP!C96/'[1]Exchange Rate'!$C252</f>
        <v>176609536536.87561</v>
      </c>
      <c r="D20" s="3">
        <f>+[1]BOP!D96/'[1]Exchange Rate'!$C252</f>
        <v>52807146610.340103</v>
      </c>
      <c r="E20" s="3">
        <f>+[1]BOP!E96/'[1]Exchange Rate'!$C252</f>
        <v>57682478273.510101</v>
      </c>
      <c r="F20" s="3">
        <f>+[1]BOP!F96/'[1]Exchange Rate'!$C252</f>
        <v>80247161676.559326</v>
      </c>
      <c r="G20" s="3">
        <f>+[1]BOP!G96/'[1]Exchange Rate'!$C252</f>
        <v>30192182345.581268</v>
      </c>
      <c r="H20" s="3">
        <f>+[1]BOP!H96/'[1]Exchange Rate'!$C252</f>
        <v>7564123761.8877325</v>
      </c>
      <c r="I20" s="3">
        <f>+[1]BOP!I96/'[1]Exchange Rate'!$C252</f>
        <v>11903075817.264652</v>
      </c>
      <c r="J20" s="3">
        <f>+[1]BOP!J96/'[1]Exchange Rate'!$C252</f>
        <v>45933251536.87542</v>
      </c>
      <c r="K20" s="3">
        <f>+[1]BOP!K96/'[1]Exchange Rate'!$C252</f>
        <v>6467138074.7580328</v>
      </c>
      <c r="L20" s="3">
        <f>+[1]BOP!L96/'[1]Exchange Rate'!$C252</f>
        <v>38597517057.355942</v>
      </c>
      <c r="M20" s="3">
        <f>+[1]BOP!M96/'[1]Exchange Rate'!$C252</f>
        <v>-4385609699.1891441</v>
      </c>
      <c r="N20" s="3">
        <f>+[1]BOP!N96/'[1]Exchange Rate'!$C252</f>
        <v>10314048293.814272</v>
      </c>
      <c r="O20" s="3">
        <f>+[1]BOP!O96/'[1]Exchange Rate'!$C252</f>
        <v>-6901147199.371376</v>
      </c>
      <c r="P20" s="3">
        <f>+[1]BOP!P96/'[1]Exchange Rate'!$C252</f>
        <v>28283468763.541672</v>
      </c>
      <c r="Q20" s="3">
        <f>+[1]BOP!Q96/'[1]Exchange Rate'!$C252</f>
        <v>2515537500.1822324</v>
      </c>
      <c r="R20" s="3">
        <f>+[1]BOP!R96/'[1]Exchange Rate'!$C252</f>
        <v>27293369953.15189</v>
      </c>
      <c r="S20" s="3">
        <f>+[1]BOP!S96/'[1]Exchange Rate'!$C252</f>
        <v>43613661618.33712</v>
      </c>
      <c r="T20" s="3">
        <f>+[1]BOP!T96/'[1]Exchange Rate'!$C252</f>
        <v>-208547067.93005157</v>
      </c>
    </row>
    <row r="21" spans="1:20" x14ac:dyDescent="0.25">
      <c r="A21" s="2">
        <v>43739</v>
      </c>
      <c r="B21" s="3">
        <f>+[1]BOP!B97/'[1]Exchange Rate'!$C253</f>
        <v>169244537901.08447</v>
      </c>
      <c r="C21" s="3">
        <f>+[1]BOP!C97/'[1]Exchange Rate'!$C253</f>
        <v>168173720519.2388</v>
      </c>
      <c r="D21" s="3">
        <f>+[1]BOP!D97/'[1]Exchange Rate'!$C253</f>
        <v>51885007721.153679</v>
      </c>
      <c r="E21" s="3">
        <f>+[1]BOP!E97/'[1]Exchange Rate'!$C253</f>
        <v>54524625828.531952</v>
      </c>
      <c r="F21" s="3">
        <f>+[1]BOP!F97/'[1]Exchange Rate'!$C253</f>
        <v>76926748207.544907</v>
      </c>
      <c r="G21" s="3">
        <f>+[1]BOP!G97/'[1]Exchange Rate'!$C253</f>
        <v>29657653782.079891</v>
      </c>
      <c r="H21" s="3">
        <f>+[1]BOP!H97/'[1]Exchange Rate'!$C253</f>
        <v>7773502152.6713505</v>
      </c>
      <c r="I21" s="3">
        <f>+[1]BOP!I97/'[1]Exchange Rate'!$C253</f>
        <v>10997069901.297077</v>
      </c>
      <c r="J21" s="3">
        <f>+[1]BOP!J97/'[1]Exchange Rate'!$C253</f>
        <v>55214449735.211739</v>
      </c>
      <c r="K21" s="3">
        <f>+[1]BOP!K97/'[1]Exchange Rate'!$C253</f>
        <v>12093138971.127872</v>
      </c>
      <c r="L21" s="3">
        <f>+[1]BOP!L97/'[1]Exchange Rate'!$C253</f>
        <v>28543123989.389824</v>
      </c>
      <c r="M21" s="3">
        <f>+[1]BOP!M97/'[1]Exchange Rate'!$C253</f>
        <v>31326418357.174816</v>
      </c>
      <c r="N21" s="3">
        <f>+[1]BOP!N97/'[1]Exchange Rate'!$C253</f>
        <v>14253040551.785696</v>
      </c>
      <c r="O21" s="3">
        <f>+[1]BOP!O97/'[1]Exchange Rate'!$C253</f>
        <v>20797805853.031338</v>
      </c>
      <c r="P21" s="3">
        <f>+[1]BOP!P97/'[1]Exchange Rate'!$C253</f>
        <v>14290083437.604126</v>
      </c>
      <c r="Q21" s="3">
        <f>+[1]BOP!Q97/'[1]Exchange Rate'!$C253</f>
        <v>10528612504.143478</v>
      </c>
      <c r="R21" s="3">
        <f>+[1]BOP!R97/'[1]Exchange Rate'!$C253</f>
        <v>-29794117994.427334</v>
      </c>
      <c r="S21" s="3">
        <f>+[1]BOP!S97/'[1]Exchange Rate'!$C253</f>
        <v>-9868089176.568367</v>
      </c>
      <c r="T21" s="3">
        <f>+[1]BOP!T97/'[1]Exchange Rate'!$C253</f>
        <v>2173081614.6098471</v>
      </c>
    </row>
    <row r="22" spans="1:20" x14ac:dyDescent="0.25">
      <c r="A22" s="2">
        <v>43831</v>
      </c>
      <c r="B22" s="3">
        <f>+[1]BOP!B98/'[1]Exchange Rate'!$C254</f>
        <v>168848313973.53256</v>
      </c>
      <c r="C22" s="3">
        <f>+[1]BOP!C98/'[1]Exchange Rate'!$C254</f>
        <v>163407434447.78226</v>
      </c>
      <c r="D22" s="3">
        <f>+[1]BOP!D98/'[1]Exchange Rate'!$C254</f>
        <v>45305598564.19828</v>
      </c>
      <c r="E22" s="3">
        <f>+[1]BOP!E98/'[1]Exchange Rate'!$C254</f>
        <v>53708667517.25251</v>
      </c>
      <c r="F22" s="3">
        <f>+[1]BOP!F98/'[1]Exchange Rate'!$C254</f>
        <v>77777642236.568466</v>
      </c>
      <c r="G22" s="3">
        <f>+[1]BOP!G98/'[1]Exchange Rate'!$C254</f>
        <v>25672789569.353165</v>
      </c>
      <c r="H22" s="3">
        <f>+[1]BOP!H98/'[1]Exchange Rate'!$C254</f>
        <v>7740838959.3228121</v>
      </c>
      <c r="I22" s="3">
        <f>+[1]BOP!I98/'[1]Exchange Rate'!$C254</f>
        <v>11122809974.189871</v>
      </c>
      <c r="J22" s="3">
        <f>+[1]BOP!J98/'[1]Exchange Rate'!$C254</f>
        <v>44114719910.011879</v>
      </c>
      <c r="K22" s="3">
        <f>+[1]BOP!K98/'[1]Exchange Rate'!$C254</f>
        <v>-305970514.5754931</v>
      </c>
      <c r="L22" s="3">
        <f>+[1]BOP!L98/'[1]Exchange Rate'!$C254</f>
        <v>103599513684.1478</v>
      </c>
      <c r="M22" s="3">
        <f>+[1]BOP!M98/'[1]Exchange Rate'!$C254</f>
        <v>-31810293919.475777</v>
      </c>
      <c r="N22" s="3">
        <f>+[1]BOP!N98/'[1]Exchange Rate'!$C254</f>
        <v>32159393983.942677</v>
      </c>
      <c r="O22" s="3">
        <f>+[1]BOP!O98/'[1]Exchange Rate'!$C254</f>
        <v>-38217934232.601212</v>
      </c>
      <c r="P22" s="3">
        <f>+[1]BOP!P98/'[1]Exchange Rate'!$C254</f>
        <v>71440119700.205124</v>
      </c>
      <c r="Q22" s="3">
        <f>+[1]BOP!Q98/'[1]Exchange Rate'!$C254</f>
        <v>6407640313.1254358</v>
      </c>
      <c r="R22" s="3">
        <f>+[1]BOP!R98/'[1]Exchange Rate'!$C254</f>
        <v>326082614461.60382</v>
      </c>
      <c r="S22" s="3">
        <f>+[1]BOP!S98/'[1]Exchange Rate'!$C254</f>
        <v>467241370305.75385</v>
      </c>
      <c r="T22" s="3">
        <f>+[1]BOP!T98/'[1]Exchange Rate'!$C254</f>
        <v>3713140843.7287359</v>
      </c>
    </row>
    <row r="23" spans="1:20" x14ac:dyDescent="0.25">
      <c r="A23" s="2">
        <v>43922</v>
      </c>
      <c r="B23" s="3">
        <f>+[1]BOP!B99/'[1]Exchange Rate'!$C255</f>
        <v>132676564116.14023</v>
      </c>
      <c r="C23" s="3">
        <f>+[1]BOP!C99/'[1]Exchange Rate'!$C255</f>
        <v>147024315481.76273</v>
      </c>
      <c r="D23" s="3">
        <f>+[1]BOP!D99/'[1]Exchange Rate'!$C255</f>
        <v>39815701931.366074</v>
      </c>
      <c r="E23" s="3">
        <f>+[1]BOP!E99/'[1]Exchange Rate'!$C255</f>
        <v>48763689906.683266</v>
      </c>
      <c r="F23" s="3">
        <f>+[1]BOP!F99/'[1]Exchange Rate'!$C255</f>
        <v>65420650866.680321</v>
      </c>
      <c r="G23" s="3">
        <f>+[1]BOP!G99/'[1]Exchange Rate'!$C255</f>
        <v>24221231807.760227</v>
      </c>
      <c r="H23" s="3">
        <f>+[1]BOP!H99/'[1]Exchange Rate'!$C255</f>
        <v>7972346709.1716671</v>
      </c>
      <c r="I23" s="3">
        <f>+[1]BOP!I99/'[1]Exchange Rate'!$C255</f>
        <v>12616330396.057829</v>
      </c>
      <c r="J23" s="3">
        <f>+[1]BOP!J99/'[1]Exchange Rate'!$C255</f>
        <v>53740433981.503334</v>
      </c>
      <c r="K23" s="3">
        <f>+[1]BOP!K99/'[1]Exchange Rate'!$C255</f>
        <v>46529015097.996727</v>
      </c>
      <c r="L23" s="3">
        <f>+[1]BOP!L99/'[1]Exchange Rate'!$C255</f>
        <v>32393259921.361298</v>
      </c>
      <c r="M23" s="3">
        <f>+[1]BOP!M99/'[1]Exchange Rate'!$C255</f>
        <v>1817136565.3675747</v>
      </c>
      <c r="N23" s="3">
        <f>+[1]BOP!N99/'[1]Exchange Rate'!$C255</f>
        <v>20980512913.234966</v>
      </c>
      <c r="O23" s="3">
        <f>+[1]BOP!O99/'[1]Exchange Rate'!$C255</f>
        <v>-35473344286.550423</v>
      </c>
      <c r="P23" s="3">
        <f>+[1]BOP!P99/'[1]Exchange Rate'!$C255</f>
        <v>11412747008.126333</v>
      </c>
      <c r="Q23" s="3">
        <f>+[1]BOP!Q99/'[1]Exchange Rate'!$C255</f>
        <v>37290480851.917999</v>
      </c>
      <c r="R23" s="3">
        <f>+[1]BOP!R99/'[1]Exchange Rate'!$C255</f>
        <v>-200201874161.42166</v>
      </c>
      <c r="S23" s="3">
        <f>+[1]BOP!S99/'[1]Exchange Rate'!$C255</f>
        <v>-164842214735.02744</v>
      </c>
      <c r="T23" s="3">
        <f>+[1]BOP!T99/'[1]Exchange Rate'!$C255</f>
        <v>11703427124.238674</v>
      </c>
    </row>
    <row r="24" spans="1:20" x14ac:dyDescent="0.25">
      <c r="A24" s="2">
        <v>44013</v>
      </c>
      <c r="B24" s="3">
        <f>+[1]BOP!B100/'[1]Exchange Rate'!$C256</f>
        <v>154406975290.4238</v>
      </c>
      <c r="C24" s="3">
        <f>+[1]BOP!C100/'[1]Exchange Rate'!$C256</f>
        <v>142464989656.02042</v>
      </c>
      <c r="D24" s="3">
        <f>+[1]BOP!D100/'[1]Exchange Rate'!$C256</f>
        <v>38379612712.855881</v>
      </c>
      <c r="E24" s="3">
        <f>+[1]BOP!E100/'[1]Exchange Rate'!$C256</f>
        <v>47712630909.1213</v>
      </c>
      <c r="F24" s="3">
        <f>+[1]BOP!F100/'[1]Exchange Rate'!$C256</f>
        <v>66131121559.441498</v>
      </c>
      <c r="G24" s="3">
        <f>+[1]BOP!G100/'[1]Exchange Rate'!$C256</f>
        <v>24693438822.028042</v>
      </c>
      <c r="H24" s="3">
        <f>+[1]BOP!H100/'[1]Exchange Rate'!$C256</f>
        <v>7773523057.5985909</v>
      </c>
      <c r="I24" s="3">
        <f>+[1]BOP!I100/'[1]Exchange Rate'!$C256</f>
        <v>17804217045.019295</v>
      </c>
      <c r="J24" s="3">
        <f>+[1]BOP!J100/'[1]Exchange Rate'!$C256</f>
        <v>29734343585.612572</v>
      </c>
      <c r="K24" s="3">
        <f>+[1]BOP!K100/'[1]Exchange Rate'!$C256</f>
        <v>9892895262.3033485</v>
      </c>
      <c r="L24" s="3">
        <f>+[1]BOP!L100/'[1]Exchange Rate'!$C256</f>
        <v>-40650375263.696213</v>
      </c>
      <c r="M24" s="3">
        <f>+[1]BOP!M100/'[1]Exchange Rate'!$C256</f>
        <v>55661333815.878098</v>
      </c>
      <c r="N24" s="3">
        <f>+[1]BOP!N100/'[1]Exchange Rate'!$C256</f>
        <v>-61811799519.043098</v>
      </c>
      <c r="O24" s="3">
        <f>+[1]BOP!O100/'[1]Exchange Rate'!$C256</f>
        <v>-3060117147.0379481</v>
      </c>
      <c r="P24" s="3">
        <f>+[1]BOP!P100/'[1]Exchange Rate'!$C256</f>
        <v>21161424255.346886</v>
      </c>
      <c r="Q24" s="3">
        <f>+[1]BOP!Q100/'[1]Exchange Rate'!$C256</f>
        <v>58721450962.916046</v>
      </c>
      <c r="R24" s="3">
        <f>+[1]BOP!R100/'[1]Exchange Rate'!$C256</f>
        <v>67303255941.331406</v>
      </c>
      <c r="S24" s="3">
        <f>+[1]BOP!S100/'[1]Exchange Rate'!$C256</f>
        <v>-49675533950.824997</v>
      </c>
      <c r="T24" s="3">
        <f>+[1]BOP!T100/'[1]Exchange Rate'!$C256</f>
        <v>-5348566434.9998379</v>
      </c>
    </row>
    <row r="25" spans="1:20" x14ac:dyDescent="0.25">
      <c r="A25" s="2">
        <v>44105</v>
      </c>
      <c r="B25" s="3">
        <f>+[1]BOP!B101/'[1]Exchange Rate'!$C257</f>
        <v>173217167971.50439</v>
      </c>
      <c r="C25" s="3">
        <f>+[1]BOP!C101/'[1]Exchange Rate'!$C257</f>
        <v>150854004727.29791</v>
      </c>
      <c r="D25" s="3">
        <f>+[1]BOP!D101/'[1]Exchange Rate'!$C257</f>
        <v>39865514551.66687</v>
      </c>
      <c r="E25" s="3">
        <f>+[1]BOP!E101/'[1]Exchange Rate'!$C257</f>
        <v>48163175781.434334</v>
      </c>
      <c r="F25" s="3">
        <f>+[1]BOP!F101/'[1]Exchange Rate'!$C257</f>
        <v>70607680647.48674</v>
      </c>
      <c r="G25" s="3">
        <f>+[1]BOP!G101/'[1]Exchange Rate'!$C257</f>
        <v>22406402439.295132</v>
      </c>
      <c r="H25" s="3">
        <f>+[1]BOP!H101/'[1]Exchange Rate'!$C257</f>
        <v>7296354007.5018129</v>
      </c>
      <c r="I25" s="3">
        <f>+[1]BOP!I101/'[1]Exchange Rate'!$C257</f>
        <v>14075090008.606939</v>
      </c>
      <c r="J25" s="3">
        <f>+[1]BOP!J101/'[1]Exchange Rate'!$C257</f>
        <v>22496724366.057701</v>
      </c>
      <c r="K25" s="3">
        <f>+[1]BOP!K101/'[1]Exchange Rate'!$C257</f>
        <v>6492731751.5753593</v>
      </c>
      <c r="L25" s="3">
        <f>+[1]BOP!L101/'[1]Exchange Rate'!$C257</f>
        <v>65052973130.867172</v>
      </c>
      <c r="M25" s="3">
        <f>+[1]BOP!M101/'[1]Exchange Rate'!$C257</f>
        <v>97726146351.896317</v>
      </c>
      <c r="N25" s="3">
        <f>+[1]BOP!N101/'[1]Exchange Rate'!$C257</f>
        <v>-33035458988.137241</v>
      </c>
      <c r="O25" s="3">
        <f>+[1]BOP!O101/'[1]Exchange Rate'!$C257</f>
        <v>-4158966578.7624631</v>
      </c>
      <c r="P25" s="3">
        <f>+[1]BOP!P101/'[1]Exchange Rate'!$C257</f>
        <v>98088432119.00441</v>
      </c>
      <c r="Q25" s="3">
        <f>+[1]BOP!Q101/'[1]Exchange Rate'!$C257</f>
        <v>101885112930.65878</v>
      </c>
      <c r="R25" s="3">
        <f>+[1]BOP!R101/'[1]Exchange Rate'!$C257</f>
        <v>-35718165216.500946</v>
      </c>
      <c r="S25" s="3">
        <f>+[1]BOP!S101/'[1]Exchange Rate'!$C257</f>
        <v>-84506648840.320465</v>
      </c>
      <c r="T25" s="3">
        <f>+[1]BOP!T101/'[1]Exchange Rate'!$C257</f>
        <v>978733646.43148625</v>
      </c>
    </row>
    <row r="26" spans="1:20" x14ac:dyDescent="0.25">
      <c r="A26" s="2">
        <v>44197</v>
      </c>
      <c r="B26" s="3">
        <f>+[1]BOP!B102/'[1]Exchange Rate'!$C258</f>
        <v>184910932765.55316</v>
      </c>
      <c r="C26" s="3">
        <f>+[1]BOP!C102/'[1]Exchange Rate'!$C258</f>
        <v>170116907896.38943</v>
      </c>
      <c r="D26" s="3">
        <f>+[1]BOP!D102/'[1]Exchange Rate'!$C258</f>
        <v>42486866660.055878</v>
      </c>
      <c r="E26" s="3">
        <f>+[1]BOP!E102/'[1]Exchange Rate'!$C258</f>
        <v>49423069907.340897</v>
      </c>
      <c r="F26" s="3">
        <f>+[1]BOP!F102/'[1]Exchange Rate'!$C258</f>
        <v>79457924873.078659</v>
      </c>
      <c r="G26" s="3">
        <f>+[1]BOP!G102/'[1]Exchange Rate'!$C258</f>
        <v>25330685533.930275</v>
      </c>
      <c r="H26" s="3">
        <f>+[1]BOP!H102/'[1]Exchange Rate'!$C258</f>
        <v>7457089819.4723701</v>
      </c>
      <c r="I26" s="3">
        <f>+[1]BOP!I102/'[1]Exchange Rate'!$C258</f>
        <v>12777630074.606865</v>
      </c>
      <c r="J26" s="3">
        <f>+[1]BOP!J102/'[1]Exchange Rate'!$C258</f>
        <v>58522396819.18148</v>
      </c>
      <c r="K26" s="3">
        <f>+[1]BOP!K102/'[1]Exchange Rate'!$C258</f>
        <v>16687477767.428455</v>
      </c>
      <c r="L26" s="3">
        <f>+[1]BOP!L102/'[1]Exchange Rate'!$C258</f>
        <v>-9019174939.4360485</v>
      </c>
      <c r="M26" s="3">
        <f>+[1]BOP!M102/'[1]Exchange Rate'!$C258</f>
        <v>38020604743.765007</v>
      </c>
      <c r="N26" s="3">
        <f>+[1]BOP!N102/'[1]Exchange Rate'!$C258</f>
        <v>-13815435994.596241</v>
      </c>
      <c r="O26" s="3">
        <f>+[1]BOP!O102/'[1]Exchange Rate'!$C258</f>
        <v>19661072302.037487</v>
      </c>
      <c r="P26" s="3">
        <f>+[1]BOP!P102/'[1]Exchange Rate'!$C258</f>
        <v>4796261055.1601906</v>
      </c>
      <c r="Q26" s="3">
        <f>+[1]BOP!Q102/'[1]Exchange Rate'!$C258</f>
        <v>18359532441.72752</v>
      </c>
      <c r="R26" s="3">
        <f>+[1]BOP!R102/'[1]Exchange Rate'!$C258</f>
        <v>53475398454.352997</v>
      </c>
      <c r="S26" s="3">
        <f>+[1]BOP!S102/'[1]Exchange Rate'!$C258</f>
        <v>35251468503.189232</v>
      </c>
      <c r="T26" s="3">
        <f>+[1]BOP!T102/'[1]Exchange Rate'!$C258</f>
        <v>4595835203.0223484</v>
      </c>
    </row>
    <row r="27" spans="1:20" x14ac:dyDescent="0.25">
      <c r="A27" s="2">
        <v>44287</v>
      </c>
      <c r="B27" s="3">
        <f>+[1]BOP!B103/'[1]Exchange Rate'!$C259</f>
        <v>188589367062.92719</v>
      </c>
      <c r="C27" s="3">
        <f>+[1]BOP!C103/'[1]Exchange Rate'!$C259</f>
        <v>180175820893.29865</v>
      </c>
      <c r="D27" s="3">
        <f>+[1]BOP!D103/'[1]Exchange Rate'!$C259</f>
        <v>42684562070.125443</v>
      </c>
      <c r="E27" s="3">
        <f>+[1]BOP!E103/'[1]Exchange Rate'!$C259</f>
        <v>53888501253.05365</v>
      </c>
      <c r="F27" s="3">
        <f>+[1]BOP!F103/'[1]Exchange Rate'!$C259</f>
        <v>89418693531.214371</v>
      </c>
      <c r="G27" s="3">
        <f>+[1]BOP!G103/'[1]Exchange Rate'!$C259</f>
        <v>25796863591.402573</v>
      </c>
      <c r="H27" s="3">
        <f>+[1]BOP!H103/'[1]Exchange Rate'!$C259</f>
        <v>6994503942.5439816</v>
      </c>
      <c r="I27" s="3">
        <f>+[1]BOP!I103/'[1]Exchange Rate'!$C259</f>
        <v>12327496830.63686</v>
      </c>
      <c r="J27" s="3">
        <f>+[1]BOP!J103/'[1]Exchange Rate'!$C259</f>
        <v>43480526757.140907</v>
      </c>
      <c r="K27" s="3">
        <f>+[1]BOP!K103/'[1]Exchange Rate'!$C259</f>
        <v>-1388278836.8315659</v>
      </c>
      <c r="L27" s="3">
        <f>+[1]BOP!L103/'[1]Exchange Rate'!$C259</f>
        <v>-6676059113.9801197</v>
      </c>
      <c r="M27" s="3">
        <f>+[1]BOP!M103/'[1]Exchange Rate'!$C259</f>
        <v>8554593549.9279881</v>
      </c>
      <c r="N27" s="3">
        <f>+[1]BOP!N103/'[1]Exchange Rate'!$C259</f>
        <v>-26531643516.047417</v>
      </c>
      <c r="O27" s="3">
        <f>+[1]BOP!O103/'[1]Exchange Rate'!$C259</f>
        <v>-6180493516.4255819</v>
      </c>
      <c r="P27" s="3">
        <f>+[1]BOP!P103/'[1]Exchange Rate'!$C259</f>
        <v>19855584402.067299</v>
      </c>
      <c r="Q27" s="3">
        <f>+[1]BOP!Q103/'[1]Exchange Rate'!$C259</f>
        <v>14735087066.353569</v>
      </c>
      <c r="R27" s="3">
        <f>+[1]BOP!R103/'[1]Exchange Rate'!$C259</f>
        <v>-74930044348.456787</v>
      </c>
      <c r="S27" s="3">
        <f>+[1]BOP!S103/'[1]Exchange Rate'!$C259</f>
        <v>-72938062775.12056</v>
      </c>
      <c r="T27" s="3">
        <f>+[1]BOP!T103/'[1]Exchange Rate'!$C259</f>
        <v>6805812448.0742998</v>
      </c>
    </row>
    <row r="28" spans="1:20" x14ac:dyDescent="0.25">
      <c r="A28" s="2">
        <v>44378</v>
      </c>
      <c r="B28" s="3">
        <f>+[1]BOP!B104/'[1]Exchange Rate'!$C260</f>
        <v>188310718216.14148</v>
      </c>
      <c r="C28" s="3">
        <f>+[1]BOP!C104/'[1]Exchange Rate'!$C260</f>
        <v>189099393781.54556</v>
      </c>
      <c r="D28" s="3">
        <f>+[1]BOP!D104/'[1]Exchange Rate'!$C260</f>
        <v>43000494217.646111</v>
      </c>
      <c r="E28" s="3">
        <f>+[1]BOP!E104/'[1]Exchange Rate'!$C260</f>
        <v>53015591567.414635</v>
      </c>
      <c r="F28" s="3">
        <f>+[1]BOP!F104/'[1]Exchange Rate'!$C260</f>
        <v>86105058183.540085</v>
      </c>
      <c r="G28" s="3">
        <f>+[1]BOP!G104/'[1]Exchange Rate'!$C260</f>
        <v>27342843809.312756</v>
      </c>
      <c r="H28" s="3">
        <f>+[1]BOP!H104/'[1]Exchange Rate'!$C260</f>
        <v>6580628429.4032955</v>
      </c>
      <c r="I28" s="3">
        <f>+[1]BOP!I104/'[1]Exchange Rate'!$C260</f>
        <v>12301705894.858837</v>
      </c>
      <c r="J28" s="3">
        <f>+[1]BOP!J104/'[1]Exchange Rate'!$C260</f>
        <v>59050848124.41552</v>
      </c>
      <c r="K28" s="3">
        <f>+[1]BOP!K104/'[1]Exchange Rate'!$C260</f>
        <v>10823936369.086887</v>
      </c>
      <c r="L28" s="3">
        <f>+[1]BOP!L104/'[1]Exchange Rate'!$C260</f>
        <v>3324978572.4136147</v>
      </c>
      <c r="M28" s="3">
        <f>+[1]BOP!M104/'[1]Exchange Rate'!$C260</f>
        <v>48458364075.028526</v>
      </c>
      <c r="N28" s="3">
        <f>+[1]BOP!N104/'[1]Exchange Rate'!$C260</f>
        <v>4476451038.1169758</v>
      </c>
      <c r="O28" s="3">
        <f>+[1]BOP!O104/'[1]Exchange Rate'!$C260</f>
        <v>13097686182.349865</v>
      </c>
      <c r="P28" s="3">
        <f>+[1]BOP!P104/'[1]Exchange Rate'!$C260</f>
        <v>-1151472465.7033608</v>
      </c>
      <c r="Q28" s="3">
        <f>+[1]BOP!Q104/'[1]Exchange Rate'!$C260</f>
        <v>35360677892.678658</v>
      </c>
      <c r="R28" s="3">
        <f>+[1]BOP!R104/'[1]Exchange Rate'!$C260</f>
        <v>120460654740.07968</v>
      </c>
      <c r="S28" s="3">
        <f>+[1]BOP!S104/'[1]Exchange Rate'!$C260</f>
        <v>116007192251.52191</v>
      </c>
      <c r="T28" s="3">
        <f>+[1]BOP!T104/'[1]Exchange Rate'!$C260</f>
        <v>41415154429.235214</v>
      </c>
    </row>
    <row r="29" spans="1:20" x14ac:dyDescent="0.25">
      <c r="A29" s="2">
        <v>44470</v>
      </c>
      <c r="B29" s="3">
        <f>+[1]BOP!B105/'[1]Exchange Rate'!$C261</f>
        <v>187580616498.80756</v>
      </c>
      <c r="C29" s="3">
        <f>+[1]BOP!C105/'[1]Exchange Rate'!$C261</f>
        <v>193458946645.22275</v>
      </c>
      <c r="D29" s="3">
        <f>+[1]BOP!D105/'[1]Exchange Rate'!$C261</f>
        <v>42256471141.441475</v>
      </c>
      <c r="E29" s="3">
        <f>+[1]BOP!E105/'[1]Exchange Rate'!$C261</f>
        <v>52859517193.259987</v>
      </c>
      <c r="F29" s="3">
        <f>+[1]BOP!F105/'[1]Exchange Rate'!$C261</f>
        <v>89588448983.522522</v>
      </c>
      <c r="G29" s="3">
        <f>+[1]BOP!G105/'[1]Exchange Rate'!$C261</f>
        <v>27279931466.019253</v>
      </c>
      <c r="H29" s="3">
        <f>+[1]BOP!H105/'[1]Exchange Rate'!$C261</f>
        <v>7060492861.6054602</v>
      </c>
      <c r="I29" s="3">
        <f>+[1]BOP!I105/'[1]Exchange Rate'!$C261</f>
        <v>12169301650.890413</v>
      </c>
      <c r="J29" s="3">
        <f>+[1]BOP!J105/'[1]Exchange Rate'!$C261</f>
        <v>48688576932.03521</v>
      </c>
      <c r="K29" s="3">
        <f>+[1]BOP!K105/'[1]Exchange Rate'!$C261</f>
        <v>8867649666.2455139</v>
      </c>
      <c r="L29" s="3">
        <f>+[1]BOP!L105/'[1]Exchange Rate'!$C261</f>
        <v>6261890778.8871479</v>
      </c>
      <c r="M29" s="3">
        <f>+[1]BOP!M105/'[1]Exchange Rate'!$C261</f>
        <v>96947169170.312897</v>
      </c>
      <c r="N29" s="3">
        <f>+[1]BOP!N105/'[1]Exchange Rate'!$C261</f>
        <v>15129308251.185493</v>
      </c>
      <c r="O29" s="3">
        <f>+[1]BOP!O105/'[1]Exchange Rate'!$C261</f>
        <v>-6821528608.2129936</v>
      </c>
      <c r="P29" s="3">
        <f>+[1]BOP!P105/'[1]Exchange Rate'!$C261</f>
        <v>-8867417472.2983475</v>
      </c>
      <c r="Q29" s="3">
        <f>+[1]BOP!Q105/'[1]Exchange Rate'!$C261</f>
        <v>103768697778.52588</v>
      </c>
      <c r="R29" s="3">
        <f>+[1]BOP!R105/'[1]Exchange Rate'!$C261</f>
        <v>-19565023881.435596</v>
      </c>
      <c r="S29" s="3">
        <f>+[1]BOP!S105/'[1]Exchange Rate'!$C261</f>
        <v>-92211344056.066925</v>
      </c>
      <c r="T29" s="3">
        <f>+[1]BOP!T105/'[1]Exchange Rate'!$C261</f>
        <v>9680559006.7322445</v>
      </c>
    </row>
    <row r="30" spans="1:20" x14ac:dyDescent="0.25">
      <c r="A30" s="2">
        <v>44562</v>
      </c>
      <c r="B30" s="3">
        <f>+[1]BOP!B106/'[1]Exchange Rate'!$C262</f>
        <v>199527118641.16415</v>
      </c>
      <c r="C30" s="3">
        <f>+[1]BOP!C106/'[1]Exchange Rate'!$C262</f>
        <v>213657303175.38553</v>
      </c>
      <c r="D30" s="3">
        <f>+[1]BOP!D106/'[1]Exchange Rate'!$C262</f>
        <v>42058961015.530533</v>
      </c>
      <c r="E30" s="3">
        <f>+[1]BOP!E106/'[1]Exchange Rate'!$C262</f>
        <v>53761092051.084763</v>
      </c>
      <c r="F30" s="3">
        <f>+[1]BOP!F106/'[1]Exchange Rate'!$C262</f>
        <v>100879020891.63489</v>
      </c>
      <c r="G30" s="3">
        <f>+[1]BOP!G106/'[1]Exchange Rate'!$C262</f>
        <v>27597479660.26046</v>
      </c>
      <c r="H30" s="3">
        <f>+[1]BOP!H106/'[1]Exchange Rate'!$C262</f>
        <v>7003852499.5414677</v>
      </c>
      <c r="I30" s="3">
        <f>+[1]BOP!I106/'[1]Exchange Rate'!$C262</f>
        <v>12395215852.402241</v>
      </c>
      <c r="J30" s="3">
        <f>+[1]BOP!J106/'[1]Exchange Rate'!$C262</f>
        <v>40179916532.730316</v>
      </c>
      <c r="K30" s="3">
        <f>+[1]BOP!K106/'[1]Exchange Rate'!$C262</f>
        <v>15205123605.940559</v>
      </c>
      <c r="L30" s="3">
        <f>+[1]BOP!L106/'[1]Exchange Rate'!$C262</f>
        <v>-45026231558.207932</v>
      </c>
      <c r="M30" s="3">
        <f>+[1]BOP!M106/'[1]Exchange Rate'!$C262</f>
        <v>-52688456942.447037</v>
      </c>
      <c r="N30" s="3">
        <f>+[1]BOP!N106/'[1]Exchange Rate'!$C262</f>
        <v>1558570687.802582</v>
      </c>
      <c r="O30" s="3">
        <f>+[1]BOP!O106/'[1]Exchange Rate'!$C262</f>
        <v>-8100099748.497283</v>
      </c>
      <c r="P30" s="3">
        <f>+[1]BOP!P106/'[1]Exchange Rate'!$C262</f>
        <v>-46584802246.010513</v>
      </c>
      <c r="Q30" s="3">
        <f>+[1]BOP!Q106/'[1]Exchange Rate'!$C262</f>
        <v>-44588357193.94976</v>
      </c>
      <c r="R30" s="3">
        <f>+[1]BOP!R106/'[1]Exchange Rate'!$C262</f>
        <v>215653988738.6123</v>
      </c>
      <c r="S30" s="3">
        <f>+[1]BOP!S106/'[1]Exchange Rate'!$C262</f>
        <v>215498330553.95746</v>
      </c>
      <c r="T30" s="3">
        <f>+[1]BOP!T106/'[1]Exchange Rate'!$C262</f>
        <v>-1738773889.3290627</v>
      </c>
    </row>
    <row r="31" spans="1:20" x14ac:dyDescent="0.25">
      <c r="A31" s="2">
        <v>44652</v>
      </c>
      <c r="B31" s="3">
        <f>+[1]BOP!B107/'[1]Exchange Rate'!$C263</f>
        <v>189627667477.04675</v>
      </c>
      <c r="C31" s="3">
        <f>+[1]BOP!C107/'[1]Exchange Rate'!$C263</f>
        <v>219257085412.54849</v>
      </c>
      <c r="D31" s="3">
        <f>+[1]BOP!D107/'[1]Exchange Rate'!$C263</f>
        <v>41602596280.535866</v>
      </c>
      <c r="E31" s="3">
        <f>+[1]BOP!E107/'[1]Exchange Rate'!$C263</f>
        <v>50115822148.349472</v>
      </c>
      <c r="F31" s="3">
        <f>+[1]BOP!F107/'[1]Exchange Rate'!$C263</f>
        <v>89970650537.458069</v>
      </c>
      <c r="G31" s="3">
        <f>+[1]BOP!G107/'[1]Exchange Rate'!$C263</f>
        <v>26515746344.213772</v>
      </c>
      <c r="H31" s="3">
        <f>+[1]BOP!H107/'[1]Exchange Rate'!$C263</f>
        <v>7327447929.4222374</v>
      </c>
      <c r="I31" s="3">
        <f>+[1]BOP!I107/'[1]Exchange Rate'!$C263</f>
        <v>12034290250.028364</v>
      </c>
      <c r="J31" s="3">
        <f>+[1]BOP!J107/'[1]Exchange Rate'!$C263</f>
        <v>42528702124.57428</v>
      </c>
      <c r="K31" s="3">
        <f>+[1]BOP!K107/'[1]Exchange Rate'!$C263</f>
        <v>6215757460.770649</v>
      </c>
      <c r="L31" s="3">
        <f>+[1]BOP!L107/'[1]Exchange Rate'!$C263</f>
        <v>-47157138849.209137</v>
      </c>
      <c r="M31" s="3">
        <f>+[1]BOP!M107/'[1]Exchange Rate'!$C263</f>
        <v>16096676426.865908</v>
      </c>
      <c r="N31" s="3">
        <f>+[1]BOP!N107/'[1]Exchange Rate'!$C263</f>
        <v>16358211933.313887</v>
      </c>
      <c r="O31" s="3">
        <f>+[1]BOP!O107/'[1]Exchange Rate'!$C263</f>
        <v>-4797715985.2847071</v>
      </c>
      <c r="P31" s="3">
        <f>+[1]BOP!P107/'[1]Exchange Rate'!$C263</f>
        <v>-63515350782.523026</v>
      </c>
      <c r="Q31" s="3">
        <f>+[1]BOP!Q107/'[1]Exchange Rate'!$C263</f>
        <v>20894392412.150616</v>
      </c>
      <c r="R31" s="3">
        <f>+[1]BOP!R107/'[1]Exchange Rate'!$C263</f>
        <v>104493234099.07436</v>
      </c>
      <c r="S31" s="3">
        <f>+[1]BOP!S107/'[1]Exchange Rate'!$C263</f>
        <v>97619161835.08345</v>
      </c>
      <c r="T31" s="3">
        <f>+[1]BOP!T107/'[1]Exchange Rate'!$C263</f>
        <v>4312521411.8973141</v>
      </c>
    </row>
    <row r="32" spans="1:20" x14ac:dyDescent="0.25">
      <c r="A32" s="2">
        <v>44743</v>
      </c>
      <c r="B32" s="3">
        <f>+[1]BOP!B108/'[1]Exchange Rate'!$C264</f>
        <v>183795410052.60403</v>
      </c>
      <c r="C32" s="3">
        <f>+[1]BOP!C108/'[1]Exchange Rate'!$C264</f>
        <v>223713803024.65289</v>
      </c>
      <c r="D32" s="3">
        <f>+[1]BOP!D108/'[1]Exchange Rate'!$C264</f>
        <v>41940145131.397011</v>
      </c>
      <c r="E32" s="3">
        <f>+[1]BOP!E108/'[1]Exchange Rate'!$C264</f>
        <v>56190852605.292221</v>
      </c>
      <c r="F32" s="3">
        <f>+[1]BOP!F108/'[1]Exchange Rate'!$C264</f>
        <v>89431584280.755615</v>
      </c>
      <c r="G32" s="3">
        <f>+[1]BOP!G108/'[1]Exchange Rate'!$C264</f>
        <v>27882217394.540623</v>
      </c>
      <c r="H32" s="3">
        <f>+[1]BOP!H108/'[1]Exchange Rate'!$C264</f>
        <v>7782351294.0603104</v>
      </c>
      <c r="I32" s="3">
        <f>+[1]BOP!I108/'[1]Exchange Rate'!$C264</f>
        <v>11829043931.842131</v>
      </c>
      <c r="J32" s="3">
        <f>+[1]BOP!J108/'[1]Exchange Rate'!$C264</f>
        <v>43800849547.152061</v>
      </c>
      <c r="K32" s="3">
        <f>+[1]BOP!K108/'[1]Exchange Rate'!$C264</f>
        <v>12253674092.69591</v>
      </c>
      <c r="L32" s="3">
        <f>+[1]BOP!L108/'[1]Exchange Rate'!$C264</f>
        <v>-61978934316.868767</v>
      </c>
      <c r="M32" s="3">
        <f>+[1]BOP!M108/'[1]Exchange Rate'!$C264</f>
        <v>37591228585.06797</v>
      </c>
      <c r="N32" s="3">
        <f>+[1]BOP!N108/'[1]Exchange Rate'!$C264</f>
        <v>-8623361874.1417599</v>
      </c>
      <c r="O32" s="3">
        <f>+[1]BOP!O108/'[1]Exchange Rate'!$C264</f>
        <v>-1172789466.1166267</v>
      </c>
      <c r="P32" s="3">
        <f>+[1]BOP!P108/'[1]Exchange Rate'!$C264</f>
        <v>-53355572442.727005</v>
      </c>
      <c r="Q32" s="3">
        <f>+[1]BOP!Q108/'[1]Exchange Rate'!$C264</f>
        <v>38764018051.184601</v>
      </c>
      <c r="R32" s="3">
        <f>+[1]BOP!R108/'[1]Exchange Rate'!$C264</f>
        <v>42572514296.783806</v>
      </c>
      <c r="S32" s="3">
        <f>+[1]BOP!S108/'[1]Exchange Rate'!$C264</f>
        <v>-36978048308.699982</v>
      </c>
      <c r="T32" s="3">
        <f>+[1]BOP!T108/'[1]Exchange Rate'!$C264</f>
        <v>-16855948274.259804</v>
      </c>
    </row>
    <row r="33" spans="1:20" x14ac:dyDescent="0.25">
      <c r="A33" s="2">
        <v>44835</v>
      </c>
      <c r="B33" s="3">
        <f>+[1]BOP!B109/'[1]Exchange Rate'!$C265</f>
        <v>180540438773.88214</v>
      </c>
      <c r="C33" s="3">
        <f>+[1]BOP!C109/'[1]Exchange Rate'!$C265</f>
        <v>215077746937.21854</v>
      </c>
      <c r="D33" s="3">
        <f>+[1]BOP!D109/'[1]Exchange Rate'!$C265</f>
        <v>44338841670.373344</v>
      </c>
      <c r="E33" s="3">
        <f>+[1]BOP!E109/'[1]Exchange Rate'!$C265</f>
        <v>52966552888.016029</v>
      </c>
      <c r="F33" s="3">
        <f>+[1]BOP!F109/'[1]Exchange Rate'!$C265</f>
        <v>98431305995.179871</v>
      </c>
      <c r="G33" s="3">
        <f>+[1]BOP!G109/'[1]Exchange Rate'!$C265</f>
        <v>30639226989.723202</v>
      </c>
      <c r="H33" s="3">
        <f>+[1]BOP!H109/'[1]Exchange Rate'!$C265</f>
        <v>8317676264.6768856</v>
      </c>
      <c r="I33" s="3">
        <f>+[1]BOP!I109/'[1]Exchange Rate'!$C265</f>
        <v>13858939876.779016</v>
      </c>
      <c r="J33" s="3">
        <f>+[1]BOP!J109/'[1]Exchange Rate'!$C265</f>
        <v>48511694984.909935</v>
      </c>
      <c r="K33" s="3">
        <f>+[1]BOP!K109/'[1]Exchange Rate'!$C265</f>
        <v>14361189516.179478</v>
      </c>
      <c r="L33" s="3">
        <f>+[1]BOP!L109/'[1]Exchange Rate'!$C265</f>
        <v>-20102128680.892296</v>
      </c>
      <c r="M33" s="3">
        <f>+[1]BOP!M109/'[1]Exchange Rate'!$C265</f>
        <v>-33451834384.761543</v>
      </c>
      <c r="N33" s="3">
        <f>+[1]BOP!N109/'[1]Exchange Rate'!$C265</f>
        <v>11007624410.548214</v>
      </c>
      <c r="O33" s="3">
        <f>+[1]BOP!O109/'[1]Exchange Rate'!$C265</f>
        <v>7577227558.1566944</v>
      </c>
      <c r="P33" s="3">
        <f>+[1]BOP!P109/'[1]Exchange Rate'!$C265</f>
        <v>-31109753091.44051</v>
      </c>
      <c r="Q33" s="3">
        <f>+[1]BOP!Q109/'[1]Exchange Rate'!$C265</f>
        <v>-41029061942.918236</v>
      </c>
      <c r="R33" s="3">
        <f>+[1]BOP!R109/'[1]Exchange Rate'!$C265</f>
        <v>-93240744487.270111</v>
      </c>
      <c r="S33" s="3">
        <f>+[1]BOP!S109/'[1]Exchange Rate'!$C265</f>
        <v>-85153494454.708893</v>
      </c>
      <c r="T33" s="3">
        <f>+[1]BOP!T109/'[1]Exchange Rate'!$C265</f>
        <v>-35844404675.81041</v>
      </c>
    </row>
    <row r="34" spans="1:20" x14ac:dyDescent="0.25">
      <c r="A34" s="2">
        <v>44927</v>
      </c>
      <c r="B34" s="3">
        <f>+[1]BOP!B110/'[1]Exchange Rate'!$C266</f>
        <v>182622805387.41919</v>
      </c>
      <c r="C34" s="3">
        <f>+[1]BOP!C110/'[1]Exchange Rate'!$C266</f>
        <v>210375029011.47015</v>
      </c>
      <c r="D34" s="3">
        <f>+[1]BOP!D110/'[1]Exchange Rate'!$C266</f>
        <v>49858697512.17144</v>
      </c>
      <c r="E34" s="3">
        <f>+[1]BOP!E110/'[1]Exchange Rate'!$C266</f>
        <v>58697223627.136566</v>
      </c>
      <c r="F34" s="3">
        <f>+[1]BOP!F110/'[1]Exchange Rate'!$C266</f>
        <v>102846673846.13911</v>
      </c>
      <c r="G34" s="3">
        <f>+[1]BOP!G110/'[1]Exchange Rate'!$C266</f>
        <v>34020032607.315819</v>
      </c>
      <c r="H34" s="3">
        <f>+[1]BOP!H110/'[1]Exchange Rate'!$C266</f>
        <v>7477591527.2374125</v>
      </c>
      <c r="I34" s="3">
        <f>+[1]BOP!I110/'[1]Exchange Rate'!$C266</f>
        <v>15572283614.901516</v>
      </c>
      <c r="J34" s="3">
        <f>+[1]BOP!J110/'[1]Exchange Rate'!$C266</f>
        <v>35862366025.087395</v>
      </c>
      <c r="K34" s="3">
        <f>+[1]BOP!K110/'[1]Exchange Rate'!$C266</f>
        <v>2428493881.2817721</v>
      </c>
      <c r="L34" s="3">
        <f>+[1]BOP!L110/'[1]Exchange Rate'!$C266</f>
        <v>81067947113.003815</v>
      </c>
      <c r="M34" s="3">
        <f>+[1]BOP!M110/'[1]Exchange Rate'!$C266</f>
        <v>-6484926538.7720966</v>
      </c>
      <c r="N34" s="3">
        <f>+[1]BOP!N110/'[1]Exchange Rate'!$C266</f>
        <v>-1487413376.2989521</v>
      </c>
      <c r="O34" s="3">
        <f>+[1]BOP!O110/'[1]Exchange Rate'!$C266</f>
        <v>-13321418798.526951</v>
      </c>
      <c r="P34" s="3">
        <f>+[1]BOP!P110/'[1]Exchange Rate'!$C266</f>
        <v>82555360489.302765</v>
      </c>
      <c r="Q34" s="3">
        <f>+[1]BOP!Q110/'[1]Exchange Rate'!$C266</f>
        <v>6836492259.7548542</v>
      </c>
      <c r="R34" s="3">
        <f>+[1]BOP!R110/'[1]Exchange Rate'!$C266</f>
        <v>19108390991.665298</v>
      </c>
      <c r="S34" s="3">
        <f>+[1]BOP!S110/'[1]Exchange Rate'!$C266</f>
        <v>86068933521.47937</v>
      </c>
      <c r="T34" s="3">
        <f>+[1]BOP!T110/'[1]Exchange Rate'!$C266</f>
        <v>2783208333.4047556</v>
      </c>
    </row>
    <row r="35" spans="1:20" x14ac:dyDescent="0.25">
      <c r="A35" s="2">
        <v>45017</v>
      </c>
      <c r="B35" s="3">
        <f>+[1]BOP!B111/'[1]Exchange Rate'!$C267</f>
        <v>178894940833.12793</v>
      </c>
      <c r="C35" s="3">
        <f>+[1]BOP!C111/'[1]Exchange Rate'!$C267</f>
        <v>187565797941.41174</v>
      </c>
      <c r="D35" s="3">
        <f>+[1]BOP!D111/'[1]Exchange Rate'!$C267</f>
        <v>50562362807.852112</v>
      </c>
      <c r="E35" s="3">
        <f>+[1]BOP!E111/'[1]Exchange Rate'!$C267</f>
        <v>56506579379.683105</v>
      </c>
      <c r="F35" s="3">
        <f>+[1]BOP!F111/'[1]Exchange Rate'!$C267</f>
        <v>106667450172.8654</v>
      </c>
      <c r="G35" s="3">
        <f>+[1]BOP!G111/'[1]Exchange Rate'!$C267</f>
        <v>40033458943.080925</v>
      </c>
      <c r="H35" s="3">
        <f>+[1]BOP!H111/'[1]Exchange Rate'!$C267</f>
        <v>7047380819.765893</v>
      </c>
      <c r="I35" s="3">
        <f>+[1]BOP!I111/'[1]Exchange Rate'!$C267</f>
        <v>14868916273.514973</v>
      </c>
      <c r="J35" s="3">
        <f>+[1]BOP!J111/'[1]Exchange Rate'!$C267</f>
        <v>48141129365.215973</v>
      </c>
      <c r="K35" s="3">
        <f>+[1]BOP!K111/'[1]Exchange Rate'!$C267</f>
        <v>-987975002.71004438</v>
      </c>
      <c r="L35" s="3">
        <f>+[1]BOP!L111/'[1]Exchange Rate'!$C267</f>
        <v>30057250535.796162</v>
      </c>
      <c r="M35" s="3">
        <f>+[1]BOP!M111/'[1]Exchange Rate'!$C267</f>
        <v>71323667846.87265</v>
      </c>
      <c r="N35" s="3">
        <f>+[1]BOP!N111/'[1]Exchange Rate'!$C267</f>
        <v>-5292510138.775445</v>
      </c>
      <c r="O35" s="3">
        <f>+[1]BOP!O111/'[1]Exchange Rate'!$C267</f>
        <v>54319705735.269569</v>
      </c>
      <c r="P35" s="3">
        <f>+[1]BOP!P111/'[1]Exchange Rate'!$C267</f>
        <v>35349760674.571609</v>
      </c>
      <c r="Q35" s="3">
        <f>+[1]BOP!Q111/'[1]Exchange Rate'!$C267</f>
        <v>17003962111.603073</v>
      </c>
      <c r="R35" s="3">
        <f>+[1]BOP!R111/'[1]Exchange Rate'!$C267</f>
        <v>56007192530.532356</v>
      </c>
      <c r="S35" s="3">
        <f>+[1]BOP!S111/'[1]Exchange Rate'!$C267</f>
        <v>49918912631.564476</v>
      </c>
      <c r="T35" s="3">
        <f>+[1]BOP!T111/'[1]Exchange Rate'!$C267</f>
        <v>7435835390.6739407</v>
      </c>
    </row>
    <row r="36" spans="1:20" x14ac:dyDescent="0.25">
      <c r="A36" s="2">
        <v>45108</v>
      </c>
      <c r="B36" s="3">
        <f>+[1]BOP!B112/'[1]Exchange Rate'!$C268</f>
        <v>175939141139.16904</v>
      </c>
      <c r="C36" s="3">
        <f>+[1]BOP!C112/'[1]Exchange Rate'!$C268</f>
        <v>179984144562.39804</v>
      </c>
      <c r="D36" s="3">
        <f>+[1]BOP!D112/'[1]Exchange Rate'!$C268</f>
        <v>51247512415.856239</v>
      </c>
      <c r="E36" s="3">
        <f>+[1]BOP!E112/'[1]Exchange Rate'!$C268</f>
        <v>59574117913.246292</v>
      </c>
      <c r="F36" s="3">
        <f>+[1]BOP!F112/'[1]Exchange Rate'!$C268</f>
        <v>101942595609.11002</v>
      </c>
      <c r="G36" s="3">
        <f>+[1]BOP!G112/'[1]Exchange Rate'!$C268</f>
        <v>37529048173.581612</v>
      </c>
      <c r="H36" s="3">
        <f>+[1]BOP!H112/'[1]Exchange Rate'!$C268</f>
        <v>8641968780.1521225</v>
      </c>
      <c r="I36" s="3">
        <f>+[1]BOP!I112/'[1]Exchange Rate'!$C268</f>
        <v>15729192963.228672</v>
      </c>
      <c r="J36" s="3">
        <f>+[1]BOP!J112/'[1]Exchange Rate'!$C268</f>
        <v>63000084032.728508</v>
      </c>
      <c r="K36" s="3">
        <f>+[1]BOP!K112/'[1]Exchange Rate'!$C268</f>
        <v>9903894921.2288761</v>
      </c>
      <c r="L36" s="3">
        <f>+[1]BOP!L112/'[1]Exchange Rate'!$C268</f>
        <v>1793398465.8561351</v>
      </c>
      <c r="M36" s="3">
        <f>+[1]BOP!M112/'[1]Exchange Rate'!$C268</f>
        <v>-116329226934.33255</v>
      </c>
      <c r="N36" s="3">
        <f>+[1]BOP!N112/'[1]Exchange Rate'!$C268</f>
        <v>-5411049114.3406267</v>
      </c>
      <c r="O36" s="3">
        <f>+[1]BOP!O112/'[1]Exchange Rate'!$C268</f>
        <v>-18681030771.47982</v>
      </c>
      <c r="P36" s="3">
        <f>+[1]BOP!P112/'[1]Exchange Rate'!$C268</f>
        <v>7204447580.1967621</v>
      </c>
      <c r="Q36" s="3">
        <f>+[1]BOP!Q112/'[1]Exchange Rate'!$C268</f>
        <v>-97648196162.852722</v>
      </c>
      <c r="R36" s="3">
        <f>+[1]BOP!R112/'[1]Exchange Rate'!$C268</f>
        <v>87729389940.309052</v>
      </c>
      <c r="S36" s="3">
        <f>+[1]BOP!S112/'[1]Exchange Rate'!$C268</f>
        <v>242015701740.73505</v>
      </c>
      <c r="T36" s="3">
        <f>+[1]BOP!T112/'[1]Exchange Rate'!$C268</f>
        <v>9316347286.8246403</v>
      </c>
    </row>
    <row r="37" spans="1:20" x14ac:dyDescent="0.25">
      <c r="A37" s="2">
        <v>45200</v>
      </c>
      <c r="B37" s="3">
        <f>+[1]BOP!B113/'[1]Exchange Rate'!$C269</f>
        <v>176899121343.8132</v>
      </c>
      <c r="C37" s="3">
        <f>+[1]BOP!C113/'[1]Exchange Rate'!$C269</f>
        <v>184462592359.5047</v>
      </c>
      <c r="D37" s="3">
        <f>+[1]BOP!D113/'[1]Exchange Rate'!$C269</f>
        <v>57791941466.549011</v>
      </c>
      <c r="E37" s="3">
        <f>+[1]BOP!E113/'[1]Exchange Rate'!$C269</f>
        <v>58580768205.715256</v>
      </c>
      <c r="F37" s="3">
        <f>+[1]BOP!F113/'[1]Exchange Rate'!$C269</f>
        <v>100854586827.49425</v>
      </c>
      <c r="G37" s="3">
        <f>+[1]BOP!G113/'[1]Exchange Rate'!$C269</f>
        <v>39424723562.776207</v>
      </c>
      <c r="H37" s="3">
        <f>+[1]BOP!H113/'[1]Exchange Rate'!$C269</f>
        <v>8628292137.9648571</v>
      </c>
      <c r="I37" s="3">
        <f>+[1]BOP!I113/'[1]Exchange Rate'!$C269</f>
        <v>15479377887.898539</v>
      </c>
      <c r="J37" s="3">
        <f>+[1]BOP!J113/'[1]Exchange Rate'!$C269</f>
        <v>48660540674.707558</v>
      </c>
      <c r="K37" s="3">
        <f>+[1]BOP!K113/'[1]Exchange Rate'!$C269</f>
        <v>8578923078.8940239</v>
      </c>
      <c r="L37" s="3">
        <f>+[1]BOP!L113/'[1]Exchange Rate'!$C269</f>
        <v>15577720059.290583</v>
      </c>
      <c r="M37" s="3">
        <f>+[1]BOP!M113/'[1]Exchange Rate'!$C269</f>
        <v>-14715199795.70742</v>
      </c>
      <c r="N37" s="3">
        <f>+[1]BOP!N113/'[1]Exchange Rate'!$C269</f>
        <v>-3100906586.099833</v>
      </c>
      <c r="O37" s="3">
        <f>+[1]BOP!O113/'[1]Exchange Rate'!$C269</f>
        <v>3538100280.0307732</v>
      </c>
      <c r="P37" s="3">
        <f>+[1]BOP!P113/'[1]Exchange Rate'!$C269</f>
        <v>18678626645.390415</v>
      </c>
      <c r="Q37" s="3">
        <f>+[1]BOP!Q113/'[1]Exchange Rate'!$C269</f>
        <v>-18253300075.738194</v>
      </c>
      <c r="R37" s="3">
        <f>+[1]BOP!R113/'[1]Exchange Rate'!$C269</f>
        <v>-74220777413.394424</v>
      </c>
      <c r="S37" s="3">
        <f>+[1]BOP!S113/'[1]Exchange Rate'!$C269</f>
        <v>-17949234467.574642</v>
      </c>
      <c r="T37" s="3">
        <f>+[1]BOP!T113/'[1]Exchange Rate'!$C269</f>
        <v>10201774964.262978</v>
      </c>
    </row>
    <row r="38" spans="1:20" x14ac:dyDescent="0.25">
      <c r="A38" s="2">
        <v>45292</v>
      </c>
      <c r="B38" s="3">
        <f>+[1]BOP!B114/'[1]Exchange Rate'!$C270</f>
        <v>172524752808.81314</v>
      </c>
      <c r="C38" s="3">
        <f>+[1]BOP!C114/'[1]Exchange Rate'!$C270</f>
        <v>181037421863.24271</v>
      </c>
      <c r="D38" s="3">
        <f>+[1]BOP!D114/'[1]Exchange Rate'!$C270</f>
        <v>53425442762.627045</v>
      </c>
      <c r="E38" s="3">
        <f>+[1]BOP!E114/'[1]Exchange Rate'!$C270</f>
        <v>60718149160.962616</v>
      </c>
      <c r="F38" s="3">
        <f>+[1]BOP!F114/'[1]Exchange Rate'!$C270</f>
        <v>106921074228.37166</v>
      </c>
      <c r="G38" s="3">
        <f>+[1]BOP!G114/'[1]Exchange Rate'!$C270</f>
        <v>39937956880.426598</v>
      </c>
      <c r="H38" s="3">
        <f>+[1]BOP!H114/'[1]Exchange Rate'!$C270</f>
        <v>9999444151.9684334</v>
      </c>
      <c r="I38" s="3">
        <f>+[1]BOP!I114/'[1]Exchange Rate'!$C270</f>
        <v>17223797824.837692</v>
      </c>
      <c r="J38" s="3">
        <f>+[1]BOP!J114/'[1]Exchange Rate'!$C270</f>
        <v>42255410978.783546</v>
      </c>
      <c r="K38" s="3">
        <f>+[1]BOP!K114/'[1]Exchange Rate'!$C270</f>
        <v>-4553408979.0482197</v>
      </c>
      <c r="L38" s="3">
        <f>+[1]BOP!L114/'[1]Exchange Rate'!$C270</f>
        <v>30300125280.254452</v>
      </c>
      <c r="M38" s="3">
        <f>+[1]BOP!M114/'[1]Exchange Rate'!$C270</f>
        <v>80124668591.507828</v>
      </c>
      <c r="N38" s="3">
        <f>+[1]BOP!N114/'[1]Exchange Rate'!$C270</f>
        <v>-1927343805.4859254</v>
      </c>
      <c r="O38" s="3">
        <f>+[1]BOP!O114/'[1]Exchange Rate'!$C270</f>
        <v>22752054187.029167</v>
      </c>
      <c r="P38" s="3">
        <f>+[1]BOP!P114/'[1]Exchange Rate'!$C270</f>
        <v>32227469085.740376</v>
      </c>
      <c r="Q38" s="3">
        <f>+[1]BOP!Q114/'[1]Exchange Rate'!$C270</f>
        <v>57372614404.478661</v>
      </c>
      <c r="R38" s="3">
        <f>+[1]BOP!R114/'[1]Exchange Rate'!$C270</f>
        <v>83895885595.636383</v>
      </c>
      <c r="S38" s="3">
        <f>+[1]BOP!S114/'[1]Exchange Rate'!$C270</f>
        <v>51729414457.773399</v>
      </c>
      <c r="T38" s="3">
        <f>+[1]BOP!T114/'[1]Exchange Rate'!$C270</f>
        <v>3165591304.0001497</v>
      </c>
    </row>
    <row r="39" spans="1:20" x14ac:dyDescent="0.25">
      <c r="A39" s="2">
        <v>45383</v>
      </c>
      <c r="B39" s="3">
        <f>+[1]BOP!B115/'[1]Exchange Rate'!$C271</f>
        <v>168336552393.98904</v>
      </c>
      <c r="C39" s="3">
        <f>+[1]BOP!C115/'[1]Exchange Rate'!$C271</f>
        <v>176397251446.86084</v>
      </c>
      <c r="D39" s="3">
        <f>+[1]BOP!D115/'[1]Exchange Rate'!$C271</f>
        <v>55972500755.907639</v>
      </c>
      <c r="E39" s="3">
        <f>+[1]BOP!E115/'[1]Exchange Rate'!$C271</f>
        <v>60995169744.980255</v>
      </c>
      <c r="F39" s="3">
        <f>+[1]BOP!F115/'[1]Exchange Rate'!$C271</f>
        <v>107332197805.82686</v>
      </c>
      <c r="G39" s="3">
        <f>+[1]BOP!G115/'[1]Exchange Rate'!$C271</f>
        <v>42606644854.854233</v>
      </c>
      <c r="H39" s="3">
        <f>+[1]BOP!H115/'[1]Exchange Rate'!$C271</f>
        <v>9725457437.7075462</v>
      </c>
      <c r="I39" s="3">
        <f>+[1]BOP!I115/'[1]Exchange Rate'!$C271</f>
        <v>16644482518.104546</v>
      </c>
      <c r="J39" s="3">
        <f>+[1]BOP!J115/'[1]Exchange Rate'!$C271</f>
        <v>54447883848.250771</v>
      </c>
      <c r="K39" s="3">
        <f>+[1]BOP!K115/'[1]Exchange Rate'!$C271</f>
        <v>8783288096.5545006</v>
      </c>
      <c r="L39" s="3">
        <f>+[1]BOP!L115/'[1]Exchange Rate'!$C271</f>
        <v>-16487736105.415646</v>
      </c>
      <c r="M39" s="3">
        <f>+[1]BOP!M115/'[1]Exchange Rate'!$C271</f>
        <v>-60866264213.566307</v>
      </c>
      <c r="N39" s="3">
        <f>+[1]BOP!N115/'[1]Exchange Rate'!$C271</f>
        <v>-5888639173.8820066</v>
      </c>
      <c r="O39" s="3">
        <f>+[1]BOP!O115/'[1]Exchange Rate'!$C271</f>
        <v>16025646665.93664</v>
      </c>
      <c r="P39" s="3">
        <f>+[1]BOP!P115/'[1]Exchange Rate'!$C271</f>
        <v>-10599096931.533638</v>
      </c>
      <c r="Q39" s="3">
        <f>+[1]BOP!Q115/'[1]Exchange Rate'!$C271</f>
        <v>-76891910879.502945</v>
      </c>
      <c r="R39" s="3">
        <f>+[1]BOP!R115/'[1]Exchange Rate'!$C271</f>
        <v>38693794388.177841</v>
      </c>
      <c r="S39" s="3">
        <f>+[1]BOP!S115/'[1]Exchange Rate'!$C271</f>
        <v>65107196194.520927</v>
      </c>
      <c r="T39" s="3">
        <f>+[1]BOP!T115/'[1]Exchange Rate'!$C271</f>
        <v>-55642293751.659317</v>
      </c>
    </row>
    <row r="40" spans="1:20" x14ac:dyDescent="0.25">
      <c r="A40" s="2">
        <v>45474</v>
      </c>
      <c r="B40" s="3">
        <f>+[1]BOP!B116/'[1]Exchange Rate'!$C272</f>
        <v>178072366464.59354</v>
      </c>
      <c r="C40" s="3">
        <f>+[1]BOP!C116/'[1]Exchange Rate'!$C272</f>
        <v>184443083671.30765</v>
      </c>
      <c r="D40" s="3">
        <f>+[1]BOP!D116/'[1]Exchange Rate'!$C272</f>
        <v>57140925797.846046</v>
      </c>
      <c r="E40" s="3">
        <f>+[1]BOP!E116/'[1]Exchange Rate'!$C272</f>
        <v>63245710832.053482</v>
      </c>
      <c r="F40" s="3">
        <f>+[1]BOP!F116/'[1]Exchange Rate'!$C272</f>
        <v>110492338436.29327</v>
      </c>
      <c r="G40" s="3">
        <f>+[1]BOP!G116/'[1]Exchange Rate'!$C272</f>
        <v>42988040245.04731</v>
      </c>
      <c r="H40" s="3">
        <f>+[1]BOP!H116/'[1]Exchange Rate'!$C272</f>
        <v>9723321722.3799553</v>
      </c>
      <c r="I40" s="3">
        <f>+[1]BOP!I116/'[1]Exchange Rate'!$C272</f>
        <v>17621104456.324299</v>
      </c>
      <c r="J40" s="3">
        <f>+[1]BOP!J116/'[1]Exchange Rate'!$C272</f>
        <v>52280295543.882278</v>
      </c>
      <c r="K40" s="3">
        <f>+[1]BOP!K116/'[1]Exchange Rate'!$C272</f>
        <v>4239787283.1517825</v>
      </c>
      <c r="L40" s="3">
        <f>+[1]BOP!L116/'[1]Exchange Rate'!$C272</f>
        <v>52440349865.325439</v>
      </c>
      <c r="M40" s="3">
        <f>+[1]BOP!M116/'[1]Exchange Rate'!$C272</f>
        <v>-82001451276.838669</v>
      </c>
      <c r="N40" s="3">
        <f>+[1]BOP!N116/'[1]Exchange Rate'!$C272</f>
        <v>14614086929.727739</v>
      </c>
      <c r="O40" s="3">
        <f>+[1]BOP!O116/'[1]Exchange Rate'!$C272</f>
        <v>-22222288873.051922</v>
      </c>
      <c r="P40" s="3">
        <f>+[1]BOP!P116/'[1]Exchange Rate'!$C272</f>
        <v>37826262935.59771</v>
      </c>
      <c r="Q40" s="3">
        <f>+[1]BOP!Q116/'[1]Exchange Rate'!$C272</f>
        <v>-59779162403.786743</v>
      </c>
      <c r="R40" s="3">
        <f>+[1]BOP!R116/'[1]Exchange Rate'!$C272</f>
        <v>-21749363476.877228</v>
      </c>
      <c r="S40" s="3">
        <f>+[1]BOP!S116/'[1]Exchange Rate'!$C272</f>
        <v>75854275323.363785</v>
      </c>
      <c r="T40" s="3">
        <f>+[1]BOP!T116/'[1]Exchange Rate'!$C272</f>
        <v>-25586977886.16497</v>
      </c>
    </row>
    <row r="41" spans="1:20" x14ac:dyDescent="0.25">
      <c r="A41" s="2">
        <v>45566</v>
      </c>
      <c r="B41" s="3">
        <f>+[1]BOP!B117/'[1]Exchange Rate'!$C273</f>
        <v>174463846557.08731</v>
      </c>
      <c r="C41" s="3">
        <f>+[1]BOP!C117/'[1]Exchange Rate'!$C273</f>
        <v>174582479928.57056</v>
      </c>
      <c r="D41" s="3">
        <f>+[1]BOP!D117/'[1]Exchange Rate'!$C273</f>
        <v>60747281965.917671</v>
      </c>
      <c r="E41" s="3">
        <f>+[1]BOP!E117/'[1]Exchange Rate'!$C273</f>
        <v>61434951286.808327</v>
      </c>
      <c r="F41" s="3">
        <f>+[1]BOP!F117/'[1]Exchange Rate'!$C273</f>
        <v>103140066540.80457</v>
      </c>
      <c r="G41" s="3">
        <f>+[1]BOP!G117/'[1]Exchange Rate'!$C273</f>
        <v>41189214482.723183</v>
      </c>
      <c r="H41" s="3">
        <f>+[1]BOP!H117/'[1]Exchange Rate'!$C273</f>
        <v>9218114989.1614857</v>
      </c>
      <c r="I41" s="3">
        <f>+[1]BOP!I117/'[1]Exchange Rate'!$C273</f>
        <v>17850929883.520424</v>
      </c>
      <c r="J41" s="3">
        <f>+[1]BOP!J117/'[1]Exchange Rate'!$C273</f>
        <v>53727406483.70575</v>
      </c>
      <c r="K41" s="3">
        <f>+[1]BOP!K117/'[1]Exchange Rate'!$C273</f>
        <v>7688726289.2205906</v>
      </c>
      <c r="L41" s="3">
        <f>+[1]BOP!L117/'[1]Exchange Rate'!$C273</f>
        <v>-52726227911.513199</v>
      </c>
      <c r="M41" s="3">
        <f>+[1]BOP!M117/'[1]Exchange Rate'!$C273</f>
        <v>-14828300086.302782</v>
      </c>
      <c r="N41" s="3">
        <f>+[1]BOP!N117/'[1]Exchange Rate'!$C273</f>
        <v>-29128701412.812939</v>
      </c>
      <c r="O41" s="3">
        <f>+[1]BOP!O117/'[1]Exchange Rate'!$C273</f>
        <v>-2493352857.991631</v>
      </c>
      <c r="P41" s="3">
        <f>+[1]BOP!P117/'[1]Exchange Rate'!$C273</f>
        <v>-23597526498.700264</v>
      </c>
      <c r="Q41" s="3">
        <f>+[1]BOP!Q117/'[1]Exchange Rate'!$C273</f>
        <v>-12334947228.311152</v>
      </c>
      <c r="R41" s="3">
        <f>+[1]BOP!R117/'[1]Exchange Rate'!$C273</f>
        <v>8387472462.5431709</v>
      </c>
      <c r="S41" s="3">
        <f>+[1]BOP!S117/'[1]Exchange Rate'!$C273</f>
        <v>-7934358579.931056</v>
      </c>
      <c r="T41" s="3">
        <f>+[1]BOP!T117/'[1]Exchange Rate'!$C273</f>
        <v>11422660586.585375</v>
      </c>
    </row>
    <row r="42" spans="1:20" x14ac:dyDescent="0.25">
      <c r="A42" s="2">
        <v>45658</v>
      </c>
      <c r="B42" s="3">
        <f>+[1]BOP!B118/'[1]Exchange Rate'!$C274</f>
        <v>178077912135.84637</v>
      </c>
      <c r="C42" s="3">
        <f>+[1]BOP!C118/'[1]Exchange Rate'!$C274</f>
        <v>187954892224.34848</v>
      </c>
      <c r="D42" s="3">
        <f>+[1]BOP!D118/'[1]Exchange Rate'!$C274</f>
        <v>59733393244.334106</v>
      </c>
      <c r="E42" s="3">
        <f>+[1]BOP!E118/'[1]Exchange Rate'!$C274</f>
        <v>64844348827.816193</v>
      </c>
      <c r="F42" s="3">
        <f>+[1]BOP!F118/'[1]Exchange Rate'!$C274</f>
        <v>115572828700.05122</v>
      </c>
      <c r="G42" s="3">
        <f>+[1]BOP!G118/'[1]Exchange Rate'!$C274</f>
        <v>43684626562.604256</v>
      </c>
      <c r="H42" s="3">
        <f>+[1]BOP!H118/'[1]Exchange Rate'!$C274</f>
        <v>9830665587.3068104</v>
      </c>
      <c r="I42" s="3">
        <f>+[1]BOP!I118/'[1]Exchange Rate'!$C274</f>
        <v>17474730321.334419</v>
      </c>
      <c r="J42" s="3">
        <f>+[1]BOP!J118/'[1]Exchange Rate'!$C274</f>
        <v>44215848107.764084</v>
      </c>
      <c r="K42" s="3">
        <f>+[1]BOP!K118/'[1]Exchange Rate'!$C274</f>
        <v>9891748937.115097</v>
      </c>
      <c r="L42" s="3">
        <f>+[1]BOP!L118/'[1]Exchange Rate'!$C274</f>
        <v>38977789472.120155</v>
      </c>
      <c r="M42" s="3">
        <f>+[1]BOP!M118/'[1]Exchange Rate'!$C274</f>
        <v>17446440996.877621</v>
      </c>
      <c r="N42" s="3">
        <f>+[1]BOP!N118/'[1]Exchange Rate'!$C274</f>
        <v>13603383010.838953</v>
      </c>
      <c r="O42" s="3">
        <f>+[1]BOP!O118/'[1]Exchange Rate'!$C274</f>
        <v>-21854828649.871834</v>
      </c>
      <c r="P42" s="3">
        <f>+[1]BOP!P118/'[1]Exchange Rate'!$C274</f>
        <v>25374406461.2812</v>
      </c>
      <c r="Q42" s="3">
        <f>+[1]BOP!Q118/'[1]Exchange Rate'!$C274</f>
        <v>39301269646.749458</v>
      </c>
      <c r="R42" s="3">
        <f>+[1]BOP!R118/'[1]Exchange Rate'!$C274</f>
        <v>-23166322004.471989</v>
      </c>
      <c r="S42" s="3">
        <f>+[1]BOP!S118/'[1]Exchange Rate'!$C274</f>
        <v>8169119486.5072489</v>
      </c>
      <c r="T42" s="3">
        <f>+[1]BOP!T118/'[1]Exchange Rate'!$C274</f>
        <v>4367065016.4588985</v>
      </c>
    </row>
    <row r="43" spans="1:20" x14ac:dyDescent="0.25">
      <c r="A43" s="2">
        <v>45748</v>
      </c>
      <c r="B43" s="3">
        <f>+[1]BOP!B119/'[1]Exchange Rate'!$C275</f>
        <v>181980642452.79083</v>
      </c>
      <c r="C43" s="3">
        <f>+[1]BOP!C119/'[1]Exchange Rate'!$C275</f>
        <v>183288564578.59433</v>
      </c>
      <c r="D43" s="3">
        <f>+[1]BOP!D119/'[1]Exchange Rate'!$C275</f>
        <v>64110158024.054375</v>
      </c>
      <c r="E43" s="3">
        <f>+[1]BOP!E119/'[1]Exchange Rate'!$C275</f>
        <v>66802898692.188858</v>
      </c>
      <c r="F43" s="3">
        <f>+[1]BOP!F119/'[1]Exchange Rate'!$C275</f>
        <v>112294685421.25613</v>
      </c>
      <c r="G43" s="3">
        <f>+[1]BOP!G119/'[1]Exchange Rate'!$C275</f>
        <v>46764624728.710999</v>
      </c>
      <c r="H43" s="3">
        <f>+[1]BOP!H119/'[1]Exchange Rate'!$C275</f>
        <v>8946799447.9668903</v>
      </c>
      <c r="I43" s="3">
        <f>+[1]BOP!I119/'[1]Exchange Rate'!$C275</f>
        <v>20762624393.809299</v>
      </c>
      <c r="J43" s="3">
        <f>+[1]BOP!J119/'[1]Exchange Rate'!$C275</f>
        <v>61163280424.297997</v>
      </c>
      <c r="K43" s="3">
        <f>+[1]BOP!K119/'[1]Exchange Rate'!$C275</f>
        <v>11392116451.758078</v>
      </c>
      <c r="L43" s="3">
        <f>+[1]BOP!L119/'[1]Exchange Rate'!$C275</f>
        <v>36081124021.852539</v>
      </c>
      <c r="M43" s="3">
        <f>+[1]BOP!M119/'[1]Exchange Rate'!$C275</f>
        <v>97390721528.357941</v>
      </c>
      <c r="N43" s="3">
        <f>+[1]BOP!N119/'[1]Exchange Rate'!$C275</f>
        <v>-4287958937.048821</v>
      </c>
      <c r="O43" s="3">
        <f>+[1]BOP!O119/'[1]Exchange Rate'!$C275</f>
        <v>36540887709.620201</v>
      </c>
      <c r="P43" s="3">
        <f>+[1]BOP!P119/'[1]Exchange Rate'!$C275</f>
        <v>40369082958.901352</v>
      </c>
      <c r="Q43" s="3">
        <f>+[1]BOP!Q119/'[1]Exchange Rate'!$C275</f>
        <v>60849833818.73774</v>
      </c>
      <c r="R43" s="3">
        <f>+[1]BOP!R119/'[1]Exchange Rate'!$C275</f>
        <v>33107806194.612511</v>
      </c>
      <c r="S43" s="3">
        <f>+[1]BOP!S119/'[1]Exchange Rate'!$C275</f>
        <v>-26016075622.075596</v>
      </c>
      <c r="T43" s="3">
        <f>+[1]BOP!T119/'[1]Exchange Rate'!$C275</f>
        <v>11645358782.137394</v>
      </c>
    </row>
    <row r="44" spans="1:20" x14ac:dyDescent="0.25">
      <c r="A44" s="2">
        <v>45839</v>
      </c>
      <c r="B44" s="3">
        <f>+[1]BOP!B120/'[1]Exchange Rate'!$C276</f>
        <v>181334201866.30502</v>
      </c>
      <c r="C44" s="3">
        <f>+[1]BOP!C120/'[1]Exchange Rate'!$C276</f>
        <v>180967081949.16656</v>
      </c>
      <c r="D44" s="3">
        <f>+[1]BOP!D120/'[1]Exchange Rate'!$C276</f>
        <v>59548690987.549416</v>
      </c>
      <c r="E44" s="3">
        <f>+[1]BOP!E120/'[1]Exchange Rate'!$C276</f>
        <v>67516644309.305809</v>
      </c>
      <c r="F44" s="3">
        <f>+[1]BOP!F120/'[1]Exchange Rate'!$C276</f>
        <v>120298788200.72984</v>
      </c>
      <c r="G44" s="3">
        <f>+[1]BOP!G120/'[1]Exchange Rate'!$C276</f>
        <v>46567928104.673904</v>
      </c>
      <c r="H44" s="3">
        <f>+[1]BOP!H120/'[1]Exchange Rate'!$C276</f>
        <v>9857145237.0449619</v>
      </c>
      <c r="I44" s="3">
        <f>+[1]BOP!I120/'[1]Exchange Rate'!$C276</f>
        <v>19504053760.813148</v>
      </c>
      <c r="J44" s="3">
        <f>+[1]BOP!J120/'[1]Exchange Rate'!$C276</f>
        <v>43240115558.960976</v>
      </c>
      <c r="K44" s="3">
        <f>+[1]BOP!K120/'[1]Exchange Rate'!$C276</f>
        <v>5005354186.5104046</v>
      </c>
      <c r="L44" s="3">
        <f>+[1]BOP!L120/'[1]Exchange Rate'!$C276</f>
        <v>28353479189.375519</v>
      </c>
      <c r="M44" s="3">
        <f>+[1]BOP!M120/'[1]Exchange Rate'!$C276</f>
        <v>30986321430.166672</v>
      </c>
      <c r="N44" s="3">
        <f>+[1]BOP!N120/'[1]Exchange Rate'!$C276</f>
        <v>1325313926.3468356</v>
      </c>
      <c r="O44" s="3">
        <f>+[1]BOP!O120/'[1]Exchange Rate'!$C276</f>
        <v>11467272456.923704</v>
      </c>
      <c r="P44" s="3">
        <f>+[1]BOP!P120/'[1]Exchange Rate'!$C276</f>
        <v>27028165263.028687</v>
      </c>
      <c r="Q44" s="3">
        <f>+[1]BOP!Q120/'[1]Exchange Rate'!$C276</f>
        <v>19519048973.24297</v>
      </c>
      <c r="R44" s="3">
        <f>+[1]BOP!R120/'[1]Exchange Rate'!$C276</f>
        <v>7106860633.1294861</v>
      </c>
      <c r="S44" s="3">
        <f>+[1]BOP!S120/'[1]Exchange Rate'!$C276</f>
        <v>824432869.25635183</v>
      </c>
      <c r="T44" s="3">
        <f>+[1]BOP!T120/'[1]Exchange Rate'!$C276</f>
        <v>8210735610.4933825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6AAC5-0123-6A4B-B3F7-6AC9AE0D935C}">
  <dimension ref="A1:T44"/>
  <sheetViews>
    <sheetView topLeftCell="A41" workbookViewId="0">
      <selection activeCell="B2" sqref="B2:T44"/>
    </sheetView>
  </sheetViews>
  <sheetFormatPr defaultColWidth="11" defaultRowHeight="15.75" x14ac:dyDescent="0.25"/>
  <cols>
    <col min="2" max="2" width="16" bestFit="1" customWidth="1"/>
    <col min="3" max="3" width="15.625" bestFit="1" customWidth="1"/>
    <col min="4" max="5" width="14.625" bestFit="1" customWidth="1"/>
    <col min="6" max="7" width="13.625" bestFit="1" customWidth="1"/>
    <col min="8" max="10" width="14.625" bestFit="1" customWidth="1"/>
    <col min="11" max="11" width="13.625" bestFit="1" customWidth="1"/>
    <col min="12" max="12" width="14.625" bestFit="1" customWidth="1"/>
    <col min="13" max="13" width="15.375" bestFit="1" customWidth="1"/>
    <col min="14" max="14" width="14.625" bestFit="1" customWidth="1"/>
    <col min="15" max="15" width="15.375" bestFit="1" customWidth="1"/>
    <col min="16" max="17" width="14.625" bestFit="1" customWidth="1"/>
    <col min="18" max="20" width="15.375" bestFit="1" customWidth="1"/>
  </cols>
  <sheetData>
    <row r="1" spans="1:20" ht="126" x14ac:dyDescent="0.25">
      <c r="A1" s="1" t="s">
        <v>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</row>
    <row r="2" spans="1:20" x14ac:dyDescent="0.25">
      <c r="A2" s="4">
        <f>+[2]BOP!A142</f>
        <v>42005</v>
      </c>
      <c r="B2" s="5">
        <f>+[2]BOP!B142</f>
        <v>136970300000</v>
      </c>
      <c r="C2" s="5">
        <f>+[2]BOP!C142</f>
        <v>109193600000</v>
      </c>
      <c r="D2" s="5">
        <f>+[2]BOP!D142</f>
        <v>25726900000</v>
      </c>
      <c r="E2" s="5">
        <f>+[2]BOP!E142</f>
        <v>28739100000</v>
      </c>
      <c r="F2" s="5">
        <f>+[2]BOP!F142</f>
        <v>9238400000</v>
      </c>
      <c r="G2" s="5">
        <f>+[2]BOP!G142</f>
        <v>4471200000</v>
      </c>
      <c r="H2" s="5">
        <f>+[2]BOP!H142</f>
        <v>1902300000</v>
      </c>
      <c r="I2" s="5">
        <f>+[2]BOP!I142</f>
        <v>3344600000</v>
      </c>
      <c r="J2" s="5">
        <f>+[2]BOP!J142</f>
        <v>5310200000</v>
      </c>
      <c r="K2" s="5">
        <f>+[2]BOP!K142</f>
        <v>996100000</v>
      </c>
      <c r="L2" s="5">
        <f>+[2]BOP!L142</f>
        <v>10454200000</v>
      </c>
      <c r="M2" s="5">
        <f>+[2]BOP!M142</f>
        <v>2711200000</v>
      </c>
      <c r="N2" s="5">
        <f>+[2]BOP!N142</f>
        <v>7221700000</v>
      </c>
      <c r="O2" s="5">
        <f>+[2]BOP!O142</f>
        <v>2838200000</v>
      </c>
      <c r="P2" s="5">
        <f>+[2]BOP!P142</f>
        <v>3232500000</v>
      </c>
      <c r="Q2" s="5">
        <f>+[2]BOP!Q142</f>
        <v>-127000000</v>
      </c>
      <c r="R2" s="5">
        <f>+[2]BOP!R142</f>
        <v>2297100000</v>
      </c>
      <c r="S2" s="5">
        <f>+[2]BOP!S142</f>
        <v>-1248200000</v>
      </c>
      <c r="T2" s="5">
        <f>+[2]BOP!T142</f>
        <v>7110100000</v>
      </c>
    </row>
    <row r="3" spans="1:20" x14ac:dyDescent="0.25">
      <c r="A3" s="4">
        <f>+[2]BOP!A143</f>
        <v>42095</v>
      </c>
      <c r="B3" s="5">
        <f>+[2]BOP!B143</f>
        <v>140367900000</v>
      </c>
      <c r="C3" s="5">
        <f>+[2]BOP!C143</f>
        <v>108627300000</v>
      </c>
      <c r="D3" s="5">
        <f>+[2]BOP!D143</f>
        <v>24189400000</v>
      </c>
      <c r="E3" s="5">
        <f>+[2]BOP!E143</f>
        <v>28274500000</v>
      </c>
      <c r="F3" s="5">
        <f>+[2]BOP!F143</f>
        <v>5245600000</v>
      </c>
      <c r="G3" s="5">
        <f>+[2]BOP!G143</f>
        <v>5832100000</v>
      </c>
      <c r="H3" s="5">
        <f>+[2]BOP!H143</f>
        <v>2307800000</v>
      </c>
      <c r="I3" s="5">
        <f>+[2]BOP!I143</f>
        <v>3563200000</v>
      </c>
      <c r="J3" s="5">
        <f>+[2]BOP!J143</f>
        <v>6343800000</v>
      </c>
      <c r="K3" s="5">
        <f>+[2]BOP!K143</f>
        <v>112800000</v>
      </c>
      <c r="L3" s="5">
        <f>+[2]BOP!L143</f>
        <v>16262800000</v>
      </c>
      <c r="M3" s="5">
        <f>+[2]BOP!M143</f>
        <v>9151700000</v>
      </c>
      <c r="N3" s="5">
        <f>+[2]BOP!N143</f>
        <v>5295100000</v>
      </c>
      <c r="O3" s="5">
        <f>+[2]BOP!O143</f>
        <v>5964500000</v>
      </c>
      <c r="P3" s="5">
        <f>+[2]BOP!P143</f>
        <v>10967700000</v>
      </c>
      <c r="Q3" s="5">
        <f>+[2]BOP!Q143</f>
        <v>3187200000</v>
      </c>
      <c r="R3" s="5">
        <f>+[2]BOP!R143</f>
        <v>8701000000</v>
      </c>
      <c r="S3" s="5">
        <f>+[2]BOP!S143</f>
        <v>2953500000</v>
      </c>
      <c r="T3" s="5">
        <f>+[2]BOP!T143</f>
        <v>7301900000</v>
      </c>
    </row>
    <row r="4" spans="1:20" x14ac:dyDescent="0.25">
      <c r="A4" s="4">
        <f>+[2]BOP!A144</f>
        <v>42186</v>
      </c>
      <c r="B4" s="5">
        <f>+[2]BOP!B144</f>
        <v>134000300000</v>
      </c>
      <c r="C4" s="5">
        <f>+[2]BOP!C144</f>
        <v>103901600000</v>
      </c>
      <c r="D4" s="5">
        <f>+[2]BOP!D144</f>
        <v>23929900000</v>
      </c>
      <c r="E4" s="5">
        <f>+[2]BOP!E144</f>
        <v>27384700000</v>
      </c>
      <c r="F4" s="5">
        <f>+[2]BOP!F144</f>
        <v>5270000000</v>
      </c>
      <c r="G4" s="5">
        <f>+[2]BOP!G144</f>
        <v>4671200000</v>
      </c>
      <c r="H4" s="5">
        <f>+[2]BOP!H144</f>
        <v>2449200000</v>
      </c>
      <c r="I4" s="5">
        <f>+[2]BOP!I144</f>
        <v>3183100000</v>
      </c>
      <c r="J4" s="5">
        <f>+[2]BOP!J144</f>
        <v>5954900000</v>
      </c>
      <c r="K4" s="5">
        <f>+[2]BOP!K144</f>
        <v>2275400000</v>
      </c>
      <c r="L4" s="5">
        <f>+[2]BOP!L144</f>
        <v>4360100000</v>
      </c>
      <c r="M4" s="5">
        <f>+[2]BOP!M144</f>
        <v>-11199600000</v>
      </c>
      <c r="N4" s="5">
        <f>+[2]BOP!N144</f>
        <v>-300700000</v>
      </c>
      <c r="O4" s="5">
        <f>+[2]BOP!O144</f>
        <v>-7629100000</v>
      </c>
      <c r="P4" s="5">
        <f>+[2]BOP!P144</f>
        <v>4660800000</v>
      </c>
      <c r="Q4" s="5">
        <f>+[2]BOP!Q144</f>
        <v>-3570500000</v>
      </c>
      <c r="R4" s="5">
        <f>+[2]BOP!R144</f>
        <v>7465200000</v>
      </c>
      <c r="S4" s="5">
        <f>+[2]BOP!S144</f>
        <v>-1233800000</v>
      </c>
      <c r="T4" s="5">
        <f>+[2]BOP!T144</f>
        <v>-4286700000</v>
      </c>
    </row>
    <row r="5" spans="1:20" x14ac:dyDescent="0.25">
      <c r="A5" s="4">
        <f>+[2]BOP!A145</f>
        <v>42278</v>
      </c>
      <c r="B5" s="5">
        <f>+[2]BOP!B145</f>
        <v>131744000000</v>
      </c>
      <c r="C5" s="5">
        <f>+[2]BOP!C145</f>
        <v>101085000000</v>
      </c>
      <c r="D5" s="5">
        <f>+[2]BOP!D145</f>
        <v>23652400000</v>
      </c>
      <c r="E5" s="5">
        <f>+[2]BOP!E145</f>
        <v>27726200000</v>
      </c>
      <c r="F5" s="5">
        <f>+[2]BOP!F145</f>
        <v>5347600000</v>
      </c>
      <c r="G5" s="5">
        <f>+[2]BOP!G145</f>
        <v>5672500000</v>
      </c>
      <c r="H5" s="5">
        <f>+[2]BOP!H145</f>
        <v>2185100000</v>
      </c>
      <c r="I5" s="5">
        <f>+[2]BOP!I145</f>
        <v>3738600000</v>
      </c>
      <c r="J5" s="5">
        <f>+[2]BOP!J145</f>
        <v>6078200000</v>
      </c>
      <c r="K5" s="5">
        <f>+[2]BOP!K145</f>
        <v>719800000</v>
      </c>
      <c r="L5" s="5">
        <f>+[2]BOP!L145</f>
        <v>10801800000</v>
      </c>
      <c r="M5" s="5">
        <f>+[2]BOP!M145</f>
        <v>-8314200000</v>
      </c>
      <c r="N5" s="5">
        <f>+[2]BOP!N145</f>
        <v>4167700000</v>
      </c>
      <c r="O5" s="5">
        <f>+[2]BOP!O145</f>
        <v>-2932400000</v>
      </c>
      <c r="P5" s="5">
        <f>+[2]BOP!P145</f>
        <v>6634100000</v>
      </c>
      <c r="Q5" s="5">
        <f>+[2]BOP!Q145</f>
        <v>-5381800000</v>
      </c>
      <c r="R5" s="5">
        <f>+[2]BOP!R145</f>
        <v>-8051900000</v>
      </c>
      <c r="S5" s="5">
        <f>+[2]BOP!S145</f>
        <v>-10060600000</v>
      </c>
      <c r="T5" s="5">
        <f>+[2]BOP!T145</f>
        <v>1927300000</v>
      </c>
    </row>
    <row r="6" spans="1:20" x14ac:dyDescent="0.25">
      <c r="A6" s="4">
        <f>+[2]BOP!A146</f>
        <v>42370</v>
      </c>
      <c r="B6" s="5">
        <f>+[2]BOP!B146</f>
        <v>123404100000</v>
      </c>
      <c r="C6" s="5">
        <f>+[2]BOP!C146</f>
        <v>91665100000</v>
      </c>
      <c r="D6" s="5">
        <f>+[2]BOP!D146</f>
        <v>24460400000</v>
      </c>
      <c r="E6" s="5">
        <f>+[2]BOP!E146</f>
        <v>27142700000</v>
      </c>
      <c r="F6" s="5">
        <f>+[2]BOP!F146</f>
        <v>6355600000</v>
      </c>
      <c r="G6" s="5">
        <f>+[2]BOP!G146</f>
        <v>4979300000</v>
      </c>
      <c r="H6" s="5">
        <f>+[2]BOP!H146</f>
        <v>2230800000</v>
      </c>
      <c r="I6" s="5">
        <f>+[2]BOP!I146</f>
        <v>3303200000</v>
      </c>
      <c r="J6" s="5">
        <f>+[2]BOP!J146</f>
        <v>5771100000</v>
      </c>
      <c r="K6" s="5">
        <f>+[2]BOP!K146</f>
        <v>79200000</v>
      </c>
      <c r="L6" s="5">
        <f>+[2]BOP!L146</f>
        <v>12561100000</v>
      </c>
      <c r="M6" s="5">
        <f>+[2]BOP!M146</f>
        <v>-4233000000</v>
      </c>
      <c r="N6" s="5">
        <f>+[2]BOP!N146</f>
        <v>3144100000</v>
      </c>
      <c r="O6" s="5">
        <f>+[2]BOP!O146</f>
        <v>1081300000</v>
      </c>
      <c r="P6" s="5">
        <f>+[2]BOP!P146</f>
        <v>9417000000</v>
      </c>
      <c r="Q6" s="5">
        <f>+[2]BOP!Q146</f>
        <v>-5314300000</v>
      </c>
      <c r="R6" s="5">
        <f>+[2]BOP!R146</f>
        <v>-757900000</v>
      </c>
      <c r="S6" s="5">
        <f>+[2]BOP!S146</f>
        <v>-5124100000</v>
      </c>
      <c r="T6" s="5">
        <f>+[2]BOP!T146</f>
        <v>-1333700000</v>
      </c>
    </row>
    <row r="7" spans="1:20" x14ac:dyDescent="0.25">
      <c r="A7" s="4">
        <f>+[2]BOP!A147</f>
        <v>42461</v>
      </c>
      <c r="B7" s="5">
        <f>+[2]BOP!B147</f>
        <v>127809800000</v>
      </c>
      <c r="C7" s="5">
        <f>+[2]BOP!C147</f>
        <v>95581400000</v>
      </c>
      <c r="D7" s="5">
        <f>+[2]BOP!D147</f>
        <v>23082400000</v>
      </c>
      <c r="E7" s="5">
        <f>+[2]BOP!E147</f>
        <v>28175300000</v>
      </c>
      <c r="F7" s="5">
        <f>+[2]BOP!F147</f>
        <v>7253700000</v>
      </c>
      <c r="G7" s="5">
        <f>+[2]BOP!G147</f>
        <v>5158000000</v>
      </c>
      <c r="H7" s="5">
        <f>+[2]BOP!H147</f>
        <v>2087700000</v>
      </c>
      <c r="I7" s="5">
        <f>+[2]BOP!I147</f>
        <v>3335800000</v>
      </c>
      <c r="J7" s="5">
        <f>+[2]BOP!J147</f>
        <v>9071300000</v>
      </c>
      <c r="K7" s="5">
        <f>+[2]BOP!K147</f>
        <v>4582000000</v>
      </c>
      <c r="L7" s="5">
        <f>+[2]BOP!L147</f>
        <v>16029000000</v>
      </c>
      <c r="M7" s="5">
        <f>+[2]BOP!M147</f>
        <v>2047200000</v>
      </c>
      <c r="N7" s="5">
        <f>+[2]BOP!N147</f>
        <v>6369800000</v>
      </c>
      <c r="O7" s="5">
        <f>+[2]BOP!O147</f>
        <v>2894700000</v>
      </c>
      <c r="P7" s="5">
        <f>+[2]BOP!P147</f>
        <v>9659200000</v>
      </c>
      <c r="Q7" s="5">
        <f>+[2]BOP!Q147</f>
        <v>-847500000</v>
      </c>
      <c r="R7" s="5">
        <f>+[2]BOP!R147</f>
        <v>9119500000</v>
      </c>
      <c r="S7" s="5">
        <f>+[2]BOP!S147</f>
        <v>4586600000</v>
      </c>
      <c r="T7" s="5">
        <f>+[2]BOP!T147</f>
        <v>919400000</v>
      </c>
    </row>
    <row r="8" spans="1:20" x14ac:dyDescent="0.25">
      <c r="A8" s="4">
        <f>+[2]BOP!A148</f>
        <v>42552</v>
      </c>
      <c r="B8" s="5">
        <f>+[2]BOP!B148</f>
        <v>128838700000</v>
      </c>
      <c r="C8" s="5">
        <f>+[2]BOP!C148</f>
        <v>102287000000</v>
      </c>
      <c r="D8" s="5">
        <f>+[2]BOP!D148</f>
        <v>23849500000</v>
      </c>
      <c r="E8" s="5">
        <f>+[2]BOP!E148</f>
        <v>28972100000</v>
      </c>
      <c r="F8" s="5">
        <f>+[2]BOP!F148</f>
        <v>7143200000</v>
      </c>
      <c r="G8" s="5">
        <f>+[2]BOP!G148</f>
        <v>6204300000</v>
      </c>
      <c r="H8" s="5">
        <f>+[2]BOP!H148</f>
        <v>2187200000</v>
      </c>
      <c r="I8" s="5">
        <f>+[2]BOP!I148</f>
        <v>4406600000</v>
      </c>
      <c r="J8" s="5">
        <f>+[2]BOP!J148</f>
        <v>4748300000</v>
      </c>
      <c r="K8" s="5">
        <f>+[2]BOP!K148</f>
        <v>2919900000</v>
      </c>
      <c r="L8" s="5">
        <f>+[2]BOP!L148</f>
        <v>20199700000</v>
      </c>
      <c r="M8" s="5">
        <f>+[2]BOP!M148</f>
        <v>4334200000</v>
      </c>
      <c r="N8" s="5">
        <f>+[2]BOP!N148</f>
        <v>6565300000</v>
      </c>
      <c r="O8" s="5">
        <f>+[2]BOP!O148</f>
        <v>7880500000</v>
      </c>
      <c r="P8" s="5">
        <f>+[2]BOP!P148</f>
        <v>13634400000</v>
      </c>
      <c r="Q8" s="5">
        <f>+[2]BOP!Q148</f>
        <v>-3546300000</v>
      </c>
      <c r="R8" s="5">
        <f>+[2]BOP!R148</f>
        <v>5788000000</v>
      </c>
      <c r="S8" s="5">
        <f>+[2]BOP!S148</f>
        <v>2015500000</v>
      </c>
      <c r="T8" s="5">
        <f>+[2]BOP!T148</f>
        <v>6959200000</v>
      </c>
    </row>
    <row r="9" spans="1:20" x14ac:dyDescent="0.25">
      <c r="A9" s="4">
        <f>+[2]BOP!A149</f>
        <v>42644</v>
      </c>
      <c r="B9" s="5">
        <f>+[2]BOP!B149</f>
        <v>131873400000</v>
      </c>
      <c r="C9" s="5">
        <f>+[2]BOP!C149</f>
        <v>105930900000</v>
      </c>
      <c r="D9" s="5">
        <f>+[2]BOP!D149</f>
        <v>23416700000</v>
      </c>
      <c r="E9" s="5">
        <f>+[2]BOP!E149</f>
        <v>27857600000</v>
      </c>
      <c r="F9" s="5">
        <f>+[2]BOP!F149</f>
        <v>5720300000</v>
      </c>
      <c r="G9" s="5">
        <f>+[2]BOP!G149</f>
        <v>5564000000</v>
      </c>
      <c r="H9" s="5">
        <f>+[2]BOP!H149</f>
        <v>2237000000</v>
      </c>
      <c r="I9" s="5">
        <f>+[2]BOP!I149</f>
        <v>3463700000</v>
      </c>
      <c r="J9" s="5">
        <f>+[2]BOP!J149</f>
        <v>10298800000</v>
      </c>
      <c r="K9" s="5">
        <f>+[2]BOP!K149</f>
        <v>4523200000</v>
      </c>
      <c r="L9" s="5">
        <f>+[2]BOP!L149</f>
        <v>14410500000</v>
      </c>
      <c r="M9" s="5">
        <f>+[2]BOP!M149</f>
        <v>-5918300000</v>
      </c>
      <c r="N9" s="5">
        <f>+[2]BOP!N149</f>
        <v>4821100000</v>
      </c>
      <c r="O9" s="5">
        <f>+[2]BOP!O149</f>
        <v>1415800000</v>
      </c>
      <c r="P9" s="5">
        <f>+[2]BOP!P149</f>
        <v>9589400000</v>
      </c>
      <c r="Q9" s="5">
        <f>+[2]BOP!Q149</f>
        <v>-7334100000</v>
      </c>
      <c r="R9" s="5">
        <f>+[2]BOP!R149</f>
        <v>-3012100000</v>
      </c>
      <c r="S9" s="5">
        <f>+[2]BOP!S149</f>
        <v>-1335300000</v>
      </c>
      <c r="T9" s="5">
        <f>+[2]BOP!T149</f>
        <v>1070300000</v>
      </c>
    </row>
    <row r="10" spans="1:20" x14ac:dyDescent="0.25">
      <c r="A10" s="4">
        <f>+[2]BOP!A150</f>
        <v>42736</v>
      </c>
      <c r="B10" s="5">
        <f>+[2]BOP!B150</f>
        <v>143612400000</v>
      </c>
      <c r="C10" s="5">
        <f>+[2]BOP!C150</f>
        <v>115061100000</v>
      </c>
      <c r="D10" s="5">
        <f>+[2]BOP!D150</f>
        <v>22097200000</v>
      </c>
      <c r="E10" s="5">
        <f>+[2]BOP!E150</f>
        <v>30353800000</v>
      </c>
      <c r="F10" s="5">
        <f>+[2]BOP!F150</f>
        <v>6501800000</v>
      </c>
      <c r="G10" s="5">
        <f>+[2]BOP!G150</f>
        <v>5225800000</v>
      </c>
      <c r="H10" s="5">
        <f>+[2]BOP!H150</f>
        <v>3002400000</v>
      </c>
      <c r="I10" s="5">
        <f>+[2]BOP!I150</f>
        <v>4026200000</v>
      </c>
      <c r="J10" s="5">
        <f>+[2]BOP!J150</f>
        <v>12008400000</v>
      </c>
      <c r="K10" s="5">
        <f>+[2]BOP!K150</f>
        <v>4868100000</v>
      </c>
      <c r="L10" s="5">
        <f>+[2]BOP!L150</f>
        <v>23121100000</v>
      </c>
      <c r="M10" s="5">
        <f>+[2]BOP!M150</f>
        <v>14990100000</v>
      </c>
      <c r="N10" s="5">
        <f>+[2]BOP!N150</f>
        <v>8994000000</v>
      </c>
      <c r="O10" s="5">
        <f>+[2]BOP!O150</f>
        <v>5600800000</v>
      </c>
      <c r="P10" s="5">
        <f>+[2]BOP!P150</f>
        <v>14127100000</v>
      </c>
      <c r="Q10" s="5">
        <f>+[2]BOP!Q150</f>
        <v>9389300000</v>
      </c>
      <c r="R10" s="5">
        <f>+[2]BOP!R150</f>
        <v>6802600000</v>
      </c>
      <c r="S10" s="5">
        <f>+[2]BOP!S150</f>
        <v>739600000</v>
      </c>
      <c r="T10" s="5">
        <f>+[2]BOP!T150</f>
        <v>733500000</v>
      </c>
    </row>
    <row r="11" spans="1:20" x14ac:dyDescent="0.25">
      <c r="A11" s="4">
        <f>+[2]BOP!A151</f>
        <v>42826</v>
      </c>
      <c r="B11" s="5">
        <f>+[2]BOP!B151</f>
        <v>143030800000</v>
      </c>
      <c r="C11" s="5">
        <f>+[2]BOP!C151</f>
        <v>115919200000</v>
      </c>
      <c r="D11" s="5">
        <f>+[2]BOP!D151</f>
        <v>21773100000</v>
      </c>
      <c r="E11" s="5">
        <f>+[2]BOP!E151</f>
        <v>30882100000</v>
      </c>
      <c r="F11" s="5">
        <f>+[2]BOP!F151</f>
        <v>6506600000</v>
      </c>
      <c r="G11" s="5">
        <f>+[2]BOP!G151</f>
        <v>6522400000</v>
      </c>
      <c r="H11" s="5">
        <f>+[2]BOP!H151</f>
        <v>2194300000</v>
      </c>
      <c r="I11" s="5">
        <f>+[2]BOP!I151</f>
        <v>3754600000</v>
      </c>
      <c r="J11" s="5">
        <f>+[2]BOP!J151</f>
        <v>7270800000</v>
      </c>
      <c r="K11" s="5">
        <f>+[2]BOP!K151</f>
        <v>3220800000</v>
      </c>
      <c r="L11" s="5">
        <f>+[2]BOP!L151</f>
        <v>19424400000</v>
      </c>
      <c r="M11" s="5">
        <f>+[2]BOP!M151</f>
        <v>7459300000</v>
      </c>
      <c r="N11" s="5">
        <f>+[2]BOP!N151</f>
        <v>8375400000</v>
      </c>
      <c r="O11" s="5">
        <f>+[2]BOP!O151</f>
        <v>5557400000</v>
      </c>
      <c r="P11" s="5">
        <f>+[2]BOP!P151</f>
        <v>11049000000</v>
      </c>
      <c r="Q11" s="5">
        <f>+[2]BOP!Q151</f>
        <v>1901900000</v>
      </c>
      <c r="R11" s="5">
        <f>+[2]BOP!R151</f>
        <v>-3075000000</v>
      </c>
      <c r="S11" s="5">
        <f>+[2]BOP!S151</f>
        <v>-1376100000</v>
      </c>
      <c r="T11" s="5">
        <f>+[2]BOP!T151</f>
        <v>214200000</v>
      </c>
    </row>
    <row r="12" spans="1:20" x14ac:dyDescent="0.25">
      <c r="A12" s="4">
        <f>+[2]BOP!A152</f>
        <v>42917</v>
      </c>
      <c r="B12" s="5">
        <f>+[2]BOP!B152</f>
        <v>144762400000</v>
      </c>
      <c r="C12" s="5">
        <f>+[2]BOP!C152</f>
        <v>115544500000</v>
      </c>
      <c r="D12" s="5">
        <f>+[2]BOP!D152</f>
        <v>23087100000</v>
      </c>
      <c r="E12" s="5">
        <f>+[2]BOP!E152</f>
        <v>31700300000</v>
      </c>
      <c r="F12" s="5">
        <f>+[2]BOP!F152</f>
        <v>8320200000</v>
      </c>
      <c r="G12" s="5">
        <f>+[2]BOP!G152</f>
        <v>5918900000</v>
      </c>
      <c r="H12" s="5">
        <f>+[2]BOP!H152</f>
        <v>2215500000</v>
      </c>
      <c r="I12" s="5">
        <f>+[2]BOP!I152</f>
        <v>4593000000</v>
      </c>
      <c r="J12" s="5">
        <f>+[2]BOP!J152</f>
        <v>8343400000</v>
      </c>
      <c r="K12" s="5">
        <f>+[2]BOP!K152</f>
        <v>3491600000</v>
      </c>
      <c r="L12" s="5">
        <f>+[2]BOP!L152</f>
        <v>17505500000</v>
      </c>
      <c r="M12" s="5">
        <f>+[2]BOP!M152</f>
        <v>-6250000000</v>
      </c>
      <c r="N12" s="5">
        <f>+[2]BOP!N152</f>
        <v>7399900000</v>
      </c>
      <c r="O12" s="5">
        <f>+[2]BOP!O152</f>
        <v>-2632100000</v>
      </c>
      <c r="P12" s="5">
        <f>+[2]BOP!P152</f>
        <v>10105600000</v>
      </c>
      <c r="Q12" s="5">
        <f>+[2]BOP!Q152</f>
        <v>-3617900000</v>
      </c>
      <c r="R12" s="5">
        <f>+[2]BOP!R152</f>
        <v>6075100000</v>
      </c>
      <c r="S12" s="5">
        <f>+[2]BOP!S152</f>
        <v>4332200000</v>
      </c>
      <c r="T12" s="5">
        <f>+[2]BOP!T152</f>
        <v>-151300000</v>
      </c>
    </row>
    <row r="13" spans="1:20" x14ac:dyDescent="0.25">
      <c r="A13" s="4">
        <f>+[2]BOP!A153</f>
        <v>43009</v>
      </c>
      <c r="B13" s="5">
        <f>+[2]BOP!B153</f>
        <v>148904600000</v>
      </c>
      <c r="C13" s="5">
        <f>+[2]BOP!C153</f>
        <v>120192400000</v>
      </c>
      <c r="D13" s="5">
        <f>+[2]BOP!D153</f>
        <v>22743800000</v>
      </c>
      <c r="E13" s="5">
        <f>+[2]BOP!E153</f>
        <v>33499200000</v>
      </c>
      <c r="F13" s="5">
        <f>+[2]BOP!F153</f>
        <v>8143700000</v>
      </c>
      <c r="G13" s="5">
        <f>+[2]BOP!G153</f>
        <v>6468200000</v>
      </c>
      <c r="H13" s="5">
        <f>+[2]BOP!H153</f>
        <v>2294600000</v>
      </c>
      <c r="I13" s="5">
        <f>+[2]BOP!I153</f>
        <v>4297500000</v>
      </c>
      <c r="J13" s="5">
        <f>+[2]BOP!J153</f>
        <v>6446800000</v>
      </c>
      <c r="K13" s="5">
        <f>+[2]BOP!K153</f>
        <v>6332400000</v>
      </c>
      <c r="L13" s="5">
        <f>+[2]BOP!L153</f>
        <v>15274700000</v>
      </c>
      <c r="M13" s="5">
        <f>+[2]BOP!M153</f>
        <v>1273300000</v>
      </c>
      <c r="N13" s="5">
        <f>+[2]BOP!N153</f>
        <v>9149200000</v>
      </c>
      <c r="O13" s="5">
        <f>+[2]BOP!O153</f>
        <v>150700000</v>
      </c>
      <c r="P13" s="5">
        <f>+[2]BOP!P153</f>
        <v>6125500000</v>
      </c>
      <c r="Q13" s="5">
        <f>+[2]BOP!Q153</f>
        <v>1122600000</v>
      </c>
      <c r="R13" s="5">
        <f>+[2]BOP!R153</f>
        <v>4904100000</v>
      </c>
      <c r="S13" s="5">
        <f>+[2]BOP!S153</f>
        <v>-3392000000</v>
      </c>
      <c r="T13" s="5">
        <f>+[2]BOP!T153</f>
        <v>3560700000</v>
      </c>
    </row>
    <row r="14" spans="1:20" x14ac:dyDescent="0.25">
      <c r="A14" s="4">
        <f>+[2]BOP!A154</f>
        <v>43101</v>
      </c>
      <c r="B14" s="5">
        <f>+[2]BOP!B154</f>
        <v>154269400000</v>
      </c>
      <c r="C14" s="5">
        <f>+[2]BOP!C154</f>
        <v>128571300000</v>
      </c>
      <c r="D14" s="5">
        <f>+[2]BOP!D154</f>
        <v>24925500000</v>
      </c>
      <c r="E14" s="5">
        <f>+[2]BOP!E154</f>
        <v>33531300000</v>
      </c>
      <c r="F14" s="5">
        <f>+[2]BOP!F154</f>
        <v>9201800000</v>
      </c>
      <c r="G14" s="5">
        <f>+[2]BOP!G154</f>
        <v>6947700000</v>
      </c>
      <c r="H14" s="5">
        <f>+[2]BOP!H154</f>
        <v>2363500000</v>
      </c>
      <c r="I14" s="5">
        <f>+[2]BOP!I154</f>
        <v>5043100000</v>
      </c>
      <c r="J14" s="5">
        <f>+[2]BOP!J154</f>
        <v>6339800000</v>
      </c>
      <c r="K14" s="5">
        <f>+[2]BOP!K154</f>
        <v>3277400000</v>
      </c>
      <c r="L14" s="5">
        <f>+[2]BOP!L154</f>
        <v>23987100000</v>
      </c>
      <c r="M14" s="5">
        <f>+[2]BOP!M154</f>
        <v>10204100000</v>
      </c>
      <c r="N14" s="5">
        <f>+[2]BOP!N154</f>
        <v>12548700000</v>
      </c>
      <c r="O14" s="5">
        <f>+[2]BOP!O154</f>
        <v>1825700000</v>
      </c>
      <c r="P14" s="5">
        <f>+[2]BOP!P154</f>
        <v>11438400000</v>
      </c>
      <c r="Q14" s="5">
        <f>+[2]BOP!Q154</f>
        <v>8378400000</v>
      </c>
      <c r="R14" s="5">
        <f>+[2]BOP!R154</f>
        <v>-119000000</v>
      </c>
      <c r="S14" s="5">
        <f>+[2]BOP!S154</f>
        <v>2204700000</v>
      </c>
      <c r="T14" s="5">
        <f>+[2]BOP!T154</f>
        <v>2791600000</v>
      </c>
    </row>
    <row r="15" spans="1:20" x14ac:dyDescent="0.25">
      <c r="A15" s="4">
        <f>+[2]BOP!A155</f>
        <v>43191</v>
      </c>
      <c r="B15" s="5">
        <f>+[2]BOP!B155</f>
        <v>158949300000</v>
      </c>
      <c r="C15" s="5">
        <f>+[2]BOP!C155</f>
        <v>129353800000</v>
      </c>
      <c r="D15" s="5">
        <f>+[2]BOP!D155</f>
        <v>25764800000</v>
      </c>
      <c r="E15" s="5">
        <f>+[2]BOP!E155</f>
        <v>32995100000</v>
      </c>
      <c r="F15" s="5">
        <f>+[2]BOP!F155</f>
        <v>8291500000</v>
      </c>
      <c r="G15" s="5">
        <f>+[2]BOP!G155</f>
        <v>7492700000</v>
      </c>
      <c r="H15" s="5">
        <f>+[2]BOP!H155</f>
        <v>2500100000</v>
      </c>
      <c r="I15" s="5">
        <f>+[2]BOP!I155</f>
        <v>4458000000</v>
      </c>
      <c r="J15" s="5">
        <f>+[2]BOP!J155</f>
        <v>11906700000</v>
      </c>
      <c r="K15" s="5">
        <f>+[2]BOP!K155</f>
        <v>3936400000</v>
      </c>
      <c r="L15" s="5">
        <f>+[2]BOP!L155</f>
        <v>14075400000</v>
      </c>
      <c r="M15" s="5">
        <f>+[2]BOP!M155</f>
        <v>8300300000</v>
      </c>
      <c r="N15" s="5">
        <f>+[2]BOP!N155</f>
        <v>7893000000</v>
      </c>
      <c r="O15" s="5">
        <f>+[2]BOP!O155</f>
        <v>-2655200000</v>
      </c>
      <c r="P15" s="5">
        <f>+[2]BOP!P155</f>
        <v>6182400000</v>
      </c>
      <c r="Q15" s="5">
        <f>+[2]BOP!Q155</f>
        <v>10955500000</v>
      </c>
      <c r="R15" s="5">
        <f>+[2]BOP!R155</f>
        <v>-2064100000</v>
      </c>
      <c r="S15" s="5">
        <f>+[2]BOP!S155</f>
        <v>7155400000</v>
      </c>
      <c r="T15" s="5">
        <f>+[2]BOP!T155</f>
        <v>9802500000</v>
      </c>
    </row>
    <row r="16" spans="1:20" x14ac:dyDescent="0.25">
      <c r="A16" s="4">
        <f>+[2]BOP!A156</f>
        <v>43282</v>
      </c>
      <c r="B16" s="5">
        <f>+[2]BOP!B156</f>
        <v>159418600000</v>
      </c>
      <c r="C16" s="5">
        <f>+[2]BOP!C156</f>
        <v>127118400000</v>
      </c>
      <c r="D16" s="5">
        <f>+[2]BOP!D156</f>
        <v>25908300000</v>
      </c>
      <c r="E16" s="5">
        <f>+[2]BOP!E156</f>
        <v>33468200000</v>
      </c>
      <c r="F16" s="5">
        <f>+[2]BOP!F156</f>
        <v>8434800000</v>
      </c>
      <c r="G16" s="5">
        <f>+[2]BOP!G156</f>
        <v>7357100000</v>
      </c>
      <c r="H16" s="5">
        <f>+[2]BOP!H156</f>
        <v>2318400000</v>
      </c>
      <c r="I16" s="5">
        <f>+[2]BOP!I156</f>
        <v>4101000000</v>
      </c>
      <c r="J16" s="5">
        <f>+[2]BOP!J156</f>
        <v>10378500000</v>
      </c>
      <c r="K16" s="5">
        <f>+[2]BOP!K156</f>
        <v>772300000</v>
      </c>
      <c r="L16" s="5">
        <f>+[2]BOP!L156</f>
        <v>17584500000</v>
      </c>
      <c r="M16" s="5">
        <f>+[2]BOP!M156</f>
        <v>9043700000</v>
      </c>
      <c r="N16" s="5">
        <f>+[2]BOP!N156</f>
        <v>8382000000</v>
      </c>
      <c r="O16" s="5">
        <f>+[2]BOP!O156</f>
        <v>885600000</v>
      </c>
      <c r="P16" s="5">
        <f>+[2]BOP!P156</f>
        <v>9202500000</v>
      </c>
      <c r="Q16" s="5">
        <f>+[2]BOP!Q156</f>
        <v>8158100000</v>
      </c>
      <c r="R16" s="5">
        <f>+[2]BOP!R156</f>
        <v>6764500000</v>
      </c>
      <c r="S16" s="5">
        <f>+[2]BOP!S156</f>
        <v>251200000</v>
      </c>
      <c r="T16" s="5">
        <f>+[2]BOP!T156</f>
        <v>2146300000</v>
      </c>
    </row>
    <row r="17" spans="1:20" x14ac:dyDescent="0.25">
      <c r="A17" s="4">
        <f>+[2]BOP!A157</f>
        <v>43374</v>
      </c>
      <c r="B17" s="5">
        <f>+[2]BOP!B157</f>
        <v>153629300000</v>
      </c>
      <c r="C17" s="5">
        <f>+[2]BOP!C157</f>
        <v>131136100000</v>
      </c>
      <c r="D17" s="5">
        <f>+[2]BOP!D157</f>
        <v>27078800000</v>
      </c>
      <c r="E17" s="5">
        <f>+[2]BOP!E157</f>
        <v>33052100000</v>
      </c>
      <c r="F17" s="5">
        <f>+[2]BOP!F157</f>
        <v>8894100000</v>
      </c>
      <c r="G17" s="5">
        <f>+[2]BOP!G157</f>
        <v>8122500000</v>
      </c>
      <c r="H17" s="5">
        <f>+[2]BOP!H157</f>
        <v>2294900000</v>
      </c>
      <c r="I17" s="5">
        <f>+[2]BOP!I157</f>
        <v>4027600000</v>
      </c>
      <c r="J17" s="5">
        <f>+[2]BOP!J157</f>
        <v>9595400000</v>
      </c>
      <c r="K17" s="5">
        <f>+[2]BOP!K157</f>
        <v>4196500000</v>
      </c>
      <c r="L17" s="5">
        <f>+[2]BOP!L157</f>
        <v>13384400000</v>
      </c>
      <c r="M17" s="5">
        <f>+[2]BOP!M157</f>
        <v>-5937400000</v>
      </c>
      <c r="N17" s="5">
        <f>+[2]BOP!N157</f>
        <v>7046300000</v>
      </c>
      <c r="O17" s="5">
        <f>+[2]BOP!O157</f>
        <v>-6358300000</v>
      </c>
      <c r="P17" s="5">
        <f>+[2]BOP!P157</f>
        <v>6338100000</v>
      </c>
      <c r="Q17" s="5">
        <f>+[2]BOP!Q157</f>
        <v>420900000</v>
      </c>
      <c r="R17" s="5">
        <f>+[2]BOP!R157</f>
        <v>-9949000000</v>
      </c>
      <c r="S17" s="5">
        <f>+[2]BOP!S157</f>
        <v>-2000500000</v>
      </c>
      <c r="T17" s="5">
        <f>+[2]BOP!T157</f>
        <v>2755300000</v>
      </c>
    </row>
    <row r="18" spans="1:20" x14ac:dyDescent="0.25">
      <c r="A18" s="4">
        <f>+[2]BOP!A158</f>
        <v>43466</v>
      </c>
      <c r="B18" s="5">
        <f>+[2]BOP!B158</f>
        <v>141666300000</v>
      </c>
      <c r="C18" s="5">
        <f>+[2]BOP!C158</f>
        <v>117875500000</v>
      </c>
      <c r="D18" s="5">
        <f>+[2]BOP!D158</f>
        <v>25204700000</v>
      </c>
      <c r="E18" s="5">
        <f>+[2]BOP!E158</f>
        <v>32909700000</v>
      </c>
      <c r="F18" s="5">
        <f>+[2]BOP!F158</f>
        <v>8857600000</v>
      </c>
      <c r="G18" s="5">
        <f>+[2]BOP!G158</f>
        <v>7967400000</v>
      </c>
      <c r="H18" s="5">
        <f>+[2]BOP!H158</f>
        <v>2325300000</v>
      </c>
      <c r="I18" s="5">
        <f>+[2]BOP!I158</f>
        <v>4375400000</v>
      </c>
      <c r="J18" s="5">
        <f>+[2]BOP!J158</f>
        <v>9043100000</v>
      </c>
      <c r="K18" s="5">
        <f>+[2]BOP!K158</f>
        <v>1548400000</v>
      </c>
      <c r="L18" s="5">
        <f>+[2]BOP!L158</f>
        <v>18613100000</v>
      </c>
      <c r="M18" s="5">
        <f>+[2]BOP!M158</f>
        <v>5129900000</v>
      </c>
      <c r="N18" s="5">
        <f>+[2]BOP!N158</f>
        <v>11291100000</v>
      </c>
      <c r="O18" s="5">
        <f>+[2]BOP!O158</f>
        <v>6557300000</v>
      </c>
      <c r="P18" s="5">
        <f>+[2]BOP!P158</f>
        <v>7322000000</v>
      </c>
      <c r="Q18" s="5">
        <f>+[2]BOP!Q158</f>
        <v>-1427400000</v>
      </c>
      <c r="R18" s="5">
        <f>+[2]BOP!R158</f>
        <v>-7467600000</v>
      </c>
      <c r="S18" s="5">
        <f>+[2]BOP!S158</f>
        <v>4562500000</v>
      </c>
      <c r="T18" s="5">
        <f>+[2]BOP!T158</f>
        <v>1035000000</v>
      </c>
    </row>
    <row r="19" spans="1:20" x14ac:dyDescent="0.25">
      <c r="A19" s="4">
        <f>+[2]BOP!A159</f>
        <v>43556</v>
      </c>
      <c r="B19" s="5">
        <f>+[2]BOP!B159</f>
        <v>138897100000</v>
      </c>
      <c r="C19" s="5">
        <f>+[2]BOP!C159</f>
        <v>121193300000</v>
      </c>
      <c r="D19" s="5">
        <f>+[2]BOP!D159</f>
        <v>26874700000</v>
      </c>
      <c r="E19" s="5">
        <f>+[2]BOP!E159</f>
        <v>33250900000</v>
      </c>
      <c r="F19" s="5">
        <f>+[2]BOP!F159</f>
        <v>9934100000</v>
      </c>
      <c r="G19" s="5">
        <f>+[2]BOP!G159</f>
        <v>7065900000</v>
      </c>
      <c r="H19" s="5">
        <f>+[2]BOP!H159</f>
        <v>3294000000</v>
      </c>
      <c r="I19" s="5">
        <f>+[2]BOP!I159</f>
        <v>4271200000</v>
      </c>
      <c r="J19" s="5">
        <f>+[2]BOP!J159</f>
        <v>9808000000</v>
      </c>
      <c r="K19" s="5">
        <f>+[2]BOP!K159</f>
        <v>2824000000</v>
      </c>
      <c r="L19" s="5">
        <f>+[2]BOP!L159</f>
        <v>18319300000</v>
      </c>
      <c r="M19" s="5">
        <f>+[2]BOP!M159</f>
        <v>14829400000</v>
      </c>
      <c r="N19" s="5">
        <f>+[2]BOP!N159</f>
        <v>12642000000</v>
      </c>
      <c r="O19" s="5">
        <f>+[2]BOP!O159</f>
        <v>391600000</v>
      </c>
      <c r="P19" s="5">
        <f>+[2]BOP!P159</f>
        <v>5677300000</v>
      </c>
      <c r="Q19" s="5">
        <f>+[2]BOP!Q159</f>
        <v>14437800000</v>
      </c>
      <c r="R19" s="5">
        <f>+[2]BOP!R159</f>
        <v>7872600000</v>
      </c>
      <c r="S19" s="5">
        <f>+[2]BOP!S159</f>
        <v>7308800000</v>
      </c>
      <c r="T19" s="5">
        <f>+[2]BOP!T159</f>
        <v>-3883300000</v>
      </c>
    </row>
    <row r="20" spans="1:20" x14ac:dyDescent="0.25">
      <c r="A20" s="4">
        <f>+[2]BOP!A160</f>
        <v>43647</v>
      </c>
      <c r="B20" s="5">
        <f>+[2]BOP!B160</f>
        <v>137902100000</v>
      </c>
      <c r="C20" s="5">
        <f>+[2]BOP!C160</f>
        <v>119742200000</v>
      </c>
      <c r="D20" s="5">
        <f>+[2]BOP!D160</f>
        <v>25977500000</v>
      </c>
      <c r="E20" s="5">
        <f>+[2]BOP!E160</f>
        <v>32378700000</v>
      </c>
      <c r="F20" s="5">
        <f>+[2]BOP!F160</f>
        <v>12853400000</v>
      </c>
      <c r="G20" s="5">
        <f>+[2]BOP!G160</f>
        <v>7229500000</v>
      </c>
      <c r="H20" s="5">
        <f>+[2]BOP!H160</f>
        <v>2460800000</v>
      </c>
      <c r="I20" s="5">
        <f>+[2]BOP!I160</f>
        <v>3765500000</v>
      </c>
      <c r="J20" s="5">
        <f>+[2]BOP!J160</f>
        <v>6404800000</v>
      </c>
      <c r="K20" s="5">
        <f>+[2]BOP!K160</f>
        <v>385000000</v>
      </c>
      <c r="L20" s="5">
        <f>+[2]BOP!L160</f>
        <v>12020700000</v>
      </c>
      <c r="M20" s="5">
        <f>+[2]BOP!M160</f>
        <v>4829200000</v>
      </c>
      <c r="N20" s="5">
        <f>+[2]BOP!N160</f>
        <v>9329100000</v>
      </c>
      <c r="O20" s="5">
        <f>+[2]BOP!O160</f>
        <v>-807000000</v>
      </c>
      <c r="P20" s="5">
        <f>+[2]BOP!P160</f>
        <v>2691600000</v>
      </c>
      <c r="Q20" s="5">
        <f>+[2]BOP!Q160</f>
        <v>5636200000</v>
      </c>
      <c r="R20" s="5">
        <f>+[2]BOP!R160</f>
        <v>-2300800000</v>
      </c>
      <c r="S20" s="5">
        <f>+[2]BOP!S160</f>
        <v>-263300000</v>
      </c>
      <c r="T20" s="5">
        <f>+[2]BOP!T160</f>
        <v>2475500000</v>
      </c>
    </row>
    <row r="21" spans="1:20" x14ac:dyDescent="0.25">
      <c r="A21" s="4">
        <f>+[2]BOP!A161</f>
        <v>43739</v>
      </c>
      <c r="B21" s="5">
        <f>+[2]BOP!B161</f>
        <v>138202500000</v>
      </c>
      <c r="C21" s="5">
        <f>+[2]BOP!C161</f>
        <v>118044800000</v>
      </c>
      <c r="D21" s="5">
        <f>+[2]BOP!D161</f>
        <v>25782000000</v>
      </c>
      <c r="E21" s="5">
        <f>+[2]BOP!E161</f>
        <v>32144900000</v>
      </c>
      <c r="F21" s="5">
        <f>+[2]BOP!F161</f>
        <v>9726800000</v>
      </c>
      <c r="G21" s="5">
        <f>+[2]BOP!G161</f>
        <v>6252900000</v>
      </c>
      <c r="H21" s="5">
        <f>+[2]BOP!H161</f>
        <v>2348100000</v>
      </c>
      <c r="I21" s="5">
        <f>+[2]BOP!I161</f>
        <v>4162900000</v>
      </c>
      <c r="J21" s="5">
        <f>+[2]BOP!J161</f>
        <v>9983100000</v>
      </c>
      <c r="K21" s="5">
        <f>+[2]BOP!K161</f>
        <v>4876900000</v>
      </c>
      <c r="L21" s="5">
        <f>+[2]BOP!L161</f>
        <v>10686300000</v>
      </c>
      <c r="M21" s="5">
        <f>+[2]BOP!M161</f>
        <v>-7526100000</v>
      </c>
      <c r="N21" s="5">
        <f>+[2]BOP!N161</f>
        <v>9356700000</v>
      </c>
      <c r="O21" s="5">
        <f>+[2]BOP!O161</f>
        <v>-5368600000</v>
      </c>
      <c r="P21" s="5">
        <f>+[2]BOP!P161</f>
        <v>1329600000</v>
      </c>
      <c r="Q21" s="5">
        <f>+[2]BOP!Q161</f>
        <v>-2157500000</v>
      </c>
      <c r="R21" s="5">
        <f>+[2]BOP!R161</f>
        <v>-2809800000</v>
      </c>
      <c r="S21" s="5">
        <f>+[2]BOP!S161</f>
        <v>340600000</v>
      </c>
      <c r="T21" s="5">
        <f>+[2]BOP!T161</f>
        <v>1839000000</v>
      </c>
    </row>
    <row r="22" spans="1:20" x14ac:dyDescent="0.25">
      <c r="A22" s="4">
        <f>+[2]BOP!A162</f>
        <v>43831</v>
      </c>
      <c r="B22" s="5">
        <f>+[2]BOP!B162</f>
        <v>131961900000</v>
      </c>
      <c r="C22" s="5">
        <f>+[2]BOP!C162</f>
        <v>113376800000</v>
      </c>
      <c r="D22" s="5">
        <f>+[2]BOP!D162</f>
        <v>24611000000</v>
      </c>
      <c r="E22" s="5">
        <f>+[2]BOP!E162</f>
        <v>29398700000</v>
      </c>
      <c r="F22" s="5">
        <f>+[2]BOP!F162</f>
        <v>9502400000</v>
      </c>
      <c r="G22" s="5">
        <f>+[2]BOP!G162</f>
        <v>5817900000</v>
      </c>
      <c r="H22" s="5">
        <f>+[2]BOP!H162</f>
        <v>2555100000</v>
      </c>
      <c r="I22" s="5">
        <f>+[2]BOP!I162</f>
        <v>3527500000</v>
      </c>
      <c r="J22" s="5">
        <f>+[2]BOP!J162</f>
        <v>7756000000</v>
      </c>
      <c r="K22" s="5">
        <f>+[2]BOP!K162</f>
        <v>2340500000</v>
      </c>
      <c r="L22" s="5">
        <f>+[2]BOP!L162</f>
        <v>8876700000</v>
      </c>
      <c r="M22" s="5">
        <f>+[2]BOP!M162</f>
        <v>-2799800000</v>
      </c>
      <c r="N22" s="5">
        <f>+[2]BOP!N162</f>
        <v>12791600000</v>
      </c>
      <c r="O22" s="5">
        <f>+[2]BOP!O162</f>
        <v>-12254900000</v>
      </c>
      <c r="P22" s="5">
        <f>+[2]BOP!P162</f>
        <v>-3914900000</v>
      </c>
      <c r="Q22" s="5">
        <f>+[2]BOP!Q162</f>
        <v>9455100000</v>
      </c>
      <c r="R22" s="5">
        <f>+[2]BOP!R162</f>
        <v>17549500000</v>
      </c>
      <c r="S22" s="5">
        <f>+[2]BOP!S162</f>
        <v>19484000000</v>
      </c>
      <c r="T22" s="5">
        <f>+[2]BOP!T162</f>
        <v>-5807000000</v>
      </c>
    </row>
    <row r="23" spans="1:20" x14ac:dyDescent="0.25">
      <c r="A23" s="4">
        <f>+[2]BOP!A163</f>
        <v>43922</v>
      </c>
      <c r="B23" s="5">
        <f>+[2]BOP!B163</f>
        <v>110491400000</v>
      </c>
      <c r="C23" s="5">
        <f>+[2]BOP!C163</f>
        <v>101784300000</v>
      </c>
      <c r="D23" s="5">
        <f>+[2]BOP!D163</f>
        <v>19893700000</v>
      </c>
      <c r="E23" s="5">
        <f>+[2]BOP!E163</f>
        <v>24017900000</v>
      </c>
      <c r="F23" s="5">
        <f>+[2]BOP!F163</f>
        <v>8885300000</v>
      </c>
      <c r="G23" s="5">
        <f>+[2]BOP!G163</f>
        <v>6126400000</v>
      </c>
      <c r="H23" s="5">
        <f>+[2]BOP!H163</f>
        <v>3075700000</v>
      </c>
      <c r="I23" s="5">
        <f>+[2]BOP!I163</f>
        <v>3057200000</v>
      </c>
      <c r="J23" s="5">
        <f>+[2]BOP!J163</f>
        <v>4224700000</v>
      </c>
      <c r="K23" s="5">
        <f>+[2]BOP!K163</f>
        <v>1228000000</v>
      </c>
      <c r="L23" s="5">
        <f>+[2]BOP!L163</f>
        <v>16270000000</v>
      </c>
      <c r="M23" s="5">
        <f>+[2]BOP!M163</f>
        <v>7156300000</v>
      </c>
      <c r="N23" s="5">
        <f>+[2]BOP!N163</f>
        <v>15659300000</v>
      </c>
      <c r="O23" s="5">
        <f>+[2]BOP!O163</f>
        <v>-5751700000</v>
      </c>
      <c r="P23" s="5">
        <f>+[2]BOP!P163</f>
        <v>610700000</v>
      </c>
      <c r="Q23" s="5">
        <f>+[2]BOP!Q163</f>
        <v>12908000000</v>
      </c>
      <c r="R23" s="5">
        <f>+[2]BOP!R163</f>
        <v>-18231000000</v>
      </c>
      <c r="S23" s="5">
        <f>+[2]BOP!S163</f>
        <v>1569500000</v>
      </c>
      <c r="T23" s="5">
        <f>+[2]BOP!T163</f>
        <v>6578800000</v>
      </c>
    </row>
    <row r="24" spans="1:20" x14ac:dyDescent="0.25">
      <c r="A24" s="4">
        <f>+[2]BOP!A164</f>
        <v>44013</v>
      </c>
      <c r="B24" s="5">
        <f>+[2]BOP!B164</f>
        <v>129478900000</v>
      </c>
      <c r="C24" s="5">
        <f>+[2]BOP!C164</f>
        <v>107572200000</v>
      </c>
      <c r="D24" s="5">
        <f>+[2]BOP!D164</f>
        <v>20921300000</v>
      </c>
      <c r="E24" s="5">
        <f>+[2]BOP!E164</f>
        <v>24757600000</v>
      </c>
      <c r="F24" s="5">
        <f>+[2]BOP!F164</f>
        <v>8463100000</v>
      </c>
      <c r="G24" s="5">
        <f>+[2]BOP!G164</f>
        <v>6195200000</v>
      </c>
      <c r="H24" s="5">
        <f>+[2]BOP!H164</f>
        <v>2294100000</v>
      </c>
      <c r="I24" s="5">
        <f>+[2]BOP!I164</f>
        <v>3577400000</v>
      </c>
      <c r="J24" s="5">
        <f>+[2]BOP!J164</f>
        <v>10514700000</v>
      </c>
      <c r="K24" s="5">
        <f>+[2]BOP!K164</f>
        <v>597800000</v>
      </c>
      <c r="L24" s="5">
        <f>+[2]BOP!L164</f>
        <v>10263000000</v>
      </c>
      <c r="M24" s="5">
        <f>+[2]BOP!M164</f>
        <v>9655100000</v>
      </c>
      <c r="N24" s="5">
        <f>+[2]BOP!N164</f>
        <v>10275000000</v>
      </c>
      <c r="O24" s="5">
        <f>+[2]BOP!O164</f>
        <v>-1215500000</v>
      </c>
      <c r="P24" s="5">
        <f>+[2]BOP!P164</f>
        <v>-12000000</v>
      </c>
      <c r="Q24" s="5">
        <f>+[2]BOP!Q164</f>
        <v>10870600000</v>
      </c>
      <c r="R24" s="5">
        <f>+[2]BOP!R164</f>
        <v>4850200000</v>
      </c>
      <c r="S24" s="5">
        <f>+[2]BOP!S164</f>
        <v>-8990100000</v>
      </c>
      <c r="T24" s="5">
        <f>+[2]BOP!T164</f>
        <v>3229000000</v>
      </c>
    </row>
    <row r="25" spans="1:20" x14ac:dyDescent="0.25">
      <c r="A25" s="4">
        <f>+[2]BOP!A165</f>
        <v>44105</v>
      </c>
      <c r="B25" s="5">
        <f>+[2]BOP!B165</f>
        <v>145977200000</v>
      </c>
      <c r="C25" s="5">
        <f>+[2]BOP!C165</f>
        <v>114571100000</v>
      </c>
      <c r="D25" s="5">
        <f>+[2]BOP!D165</f>
        <v>24169700000</v>
      </c>
      <c r="E25" s="5">
        <f>+[2]BOP!E165</f>
        <v>26091600000</v>
      </c>
      <c r="F25" s="5">
        <f>+[2]BOP!F165</f>
        <v>11094900000</v>
      </c>
      <c r="G25" s="5">
        <f>+[2]BOP!G165</f>
        <v>6319300000</v>
      </c>
      <c r="H25" s="5">
        <f>+[2]BOP!H165</f>
        <v>2263400000</v>
      </c>
      <c r="I25" s="5">
        <f>+[2]BOP!I165</f>
        <v>3545600000</v>
      </c>
      <c r="J25" s="5">
        <f>+[2]BOP!J165</f>
        <v>12337000000</v>
      </c>
      <c r="K25" s="5">
        <f>+[2]BOP!K165</f>
        <v>4598600000</v>
      </c>
      <c r="L25" s="5">
        <f>+[2]BOP!L165</f>
        <v>23497000000</v>
      </c>
      <c r="M25" s="5">
        <f>+[2]BOP!M165</f>
        <v>3150300000</v>
      </c>
      <c r="N25" s="5">
        <f>+[2]BOP!N165</f>
        <v>17701500000</v>
      </c>
      <c r="O25" s="5">
        <f>+[2]BOP!O165</f>
        <v>3484200000</v>
      </c>
      <c r="P25" s="5">
        <f>+[2]BOP!P165</f>
        <v>5795500000</v>
      </c>
      <c r="Q25" s="5">
        <f>+[2]BOP!Q165</f>
        <v>-333900000</v>
      </c>
      <c r="R25" s="5">
        <f>+[2]BOP!R165</f>
        <v>10416200000</v>
      </c>
      <c r="S25" s="5">
        <f>+[2]BOP!S165</f>
        <v>11213900000</v>
      </c>
      <c r="T25" s="5">
        <f>+[2]BOP!T165</f>
        <v>13390700000</v>
      </c>
    </row>
    <row r="26" spans="1:20" x14ac:dyDescent="0.25">
      <c r="A26" s="4">
        <f>+[2]BOP!A166</f>
        <v>44197</v>
      </c>
      <c r="B26" s="5">
        <f>+[2]BOP!B166</f>
        <v>152718200000</v>
      </c>
      <c r="C26" s="5">
        <f>+[2]BOP!C166</f>
        <v>128520700000</v>
      </c>
      <c r="D26" s="5">
        <f>+[2]BOP!D166</f>
        <v>26672800000</v>
      </c>
      <c r="E26" s="5">
        <f>+[2]BOP!E166</f>
        <v>28517700000</v>
      </c>
      <c r="F26" s="5">
        <f>+[2]BOP!F166</f>
        <v>10525800000</v>
      </c>
      <c r="G26" s="5">
        <f>+[2]BOP!G166</f>
        <v>6699000000</v>
      </c>
      <c r="H26" s="5">
        <f>+[2]BOP!H166</f>
        <v>2412300000</v>
      </c>
      <c r="I26" s="5">
        <f>+[2]BOP!I166</f>
        <v>3629400000</v>
      </c>
      <c r="J26" s="5">
        <f>+[2]BOP!J166</f>
        <v>8118000000</v>
      </c>
      <c r="K26" s="5">
        <f>+[2]BOP!K166</f>
        <v>3190100000</v>
      </c>
      <c r="L26" s="5">
        <f>+[2]BOP!L166</f>
        <v>27161300000</v>
      </c>
      <c r="M26" s="5">
        <f>+[2]BOP!M166</f>
        <v>16378600000</v>
      </c>
      <c r="N26" s="5">
        <f>+[2]BOP!N166</f>
        <v>26331900000</v>
      </c>
      <c r="O26" s="5">
        <f>+[2]BOP!O166</f>
        <v>-6489900000</v>
      </c>
      <c r="P26" s="5">
        <f>+[2]BOP!P166</f>
        <v>829400000</v>
      </c>
      <c r="Q26" s="5">
        <f>+[2]BOP!Q166</f>
        <v>22868500000</v>
      </c>
      <c r="R26" s="5">
        <f>+[2]BOP!R166</f>
        <v>6806400000</v>
      </c>
      <c r="S26" s="5">
        <f>+[2]BOP!S166</f>
        <v>4178400000</v>
      </c>
      <c r="T26" s="5">
        <f>+[2]BOP!T166</f>
        <v>3117900000</v>
      </c>
    </row>
    <row r="27" spans="1:20" x14ac:dyDescent="0.25">
      <c r="A27" s="4">
        <f>+[2]BOP!A167</f>
        <v>44287</v>
      </c>
      <c r="B27" s="5">
        <f>+[2]BOP!B167</f>
        <v>158391200000</v>
      </c>
      <c r="C27" s="5">
        <f>+[2]BOP!C167</f>
        <v>139946800000</v>
      </c>
      <c r="D27" s="5">
        <f>+[2]BOP!D167</f>
        <v>28914800000</v>
      </c>
      <c r="E27" s="5">
        <f>+[2]BOP!E167</f>
        <v>31400900000</v>
      </c>
      <c r="F27" s="5">
        <f>+[2]BOP!F167</f>
        <v>19855000000</v>
      </c>
      <c r="G27" s="5">
        <f>+[2]BOP!G167</f>
        <v>9331900000</v>
      </c>
      <c r="H27" s="5">
        <f>+[2]BOP!H167</f>
        <v>2623400000</v>
      </c>
      <c r="I27" s="5">
        <f>+[2]BOP!I167</f>
        <v>4302400000</v>
      </c>
      <c r="J27" s="5">
        <f>+[2]BOP!J167</f>
        <v>17468300000</v>
      </c>
      <c r="K27" s="5">
        <f>+[2]BOP!K167</f>
        <v>8344000000</v>
      </c>
      <c r="L27" s="5">
        <f>+[2]BOP!L167</f>
        <v>13488700000</v>
      </c>
      <c r="M27" s="5">
        <f>+[2]BOP!M167</f>
        <v>16519900000</v>
      </c>
      <c r="N27" s="5">
        <f>+[2]BOP!N167</f>
        <v>13411300000</v>
      </c>
      <c r="O27" s="5">
        <f>+[2]BOP!O167</f>
        <v>-7097300000</v>
      </c>
      <c r="P27" s="5">
        <f>+[2]BOP!P167</f>
        <v>77400000</v>
      </c>
      <c r="Q27" s="5">
        <f>+[2]BOP!Q167</f>
        <v>23617200000</v>
      </c>
      <c r="R27" s="5">
        <f>+[2]BOP!R167</f>
        <v>15624000000</v>
      </c>
      <c r="S27" s="5">
        <f>+[2]BOP!S167</f>
        <v>10862700000</v>
      </c>
      <c r="T27" s="5">
        <f>+[2]BOP!T167</f>
        <v>4453500000</v>
      </c>
    </row>
    <row r="28" spans="1:20" x14ac:dyDescent="0.25">
      <c r="A28" s="4">
        <f>+[2]BOP!A168</f>
        <v>44378</v>
      </c>
      <c r="B28" s="5">
        <f>+[2]BOP!B168</f>
        <v>165402300000</v>
      </c>
      <c r="C28" s="5">
        <f>+[2]BOP!C168</f>
        <v>146292000000</v>
      </c>
      <c r="D28" s="5">
        <f>+[2]BOP!D168</f>
        <v>31163200000</v>
      </c>
      <c r="E28" s="5">
        <f>+[2]BOP!E168</f>
        <v>31807100000</v>
      </c>
      <c r="F28" s="5">
        <f>+[2]BOP!F168</f>
        <v>11208300000</v>
      </c>
      <c r="G28" s="5">
        <f>+[2]BOP!G168</f>
        <v>9453100000</v>
      </c>
      <c r="H28" s="5">
        <f>+[2]BOP!H168</f>
        <v>2482500000</v>
      </c>
      <c r="I28" s="5">
        <f>+[2]BOP!I168</f>
        <v>3264800000</v>
      </c>
      <c r="J28" s="5">
        <f>+[2]BOP!J168</f>
        <v>13270200000</v>
      </c>
      <c r="K28" s="5">
        <f>+[2]BOP!K168</f>
        <v>3700500000</v>
      </c>
      <c r="L28" s="5">
        <f>+[2]BOP!L168</f>
        <v>17314500000</v>
      </c>
      <c r="M28" s="5">
        <f>+[2]BOP!M168</f>
        <v>13044500000</v>
      </c>
      <c r="N28" s="5">
        <f>+[2]BOP!N168</f>
        <v>13148700000</v>
      </c>
      <c r="O28" s="5">
        <f>+[2]BOP!O168</f>
        <v>-4239400000</v>
      </c>
      <c r="P28" s="5">
        <f>+[2]BOP!P168</f>
        <v>4165800000</v>
      </c>
      <c r="Q28" s="5">
        <f>+[2]BOP!Q168</f>
        <v>17283900000</v>
      </c>
      <c r="R28" s="5">
        <f>+[2]BOP!R168</f>
        <v>6142600000</v>
      </c>
      <c r="S28" s="5">
        <f>+[2]BOP!S168</f>
        <v>5683000000</v>
      </c>
      <c r="T28" s="5">
        <f>+[2]BOP!T168</f>
        <v>8908500000</v>
      </c>
    </row>
    <row r="29" spans="1:20" x14ac:dyDescent="0.25">
      <c r="A29" s="4">
        <f>+[2]BOP!A169</f>
        <v>44470</v>
      </c>
      <c r="B29" s="5">
        <f>+[2]BOP!B169</f>
        <v>172963500000</v>
      </c>
      <c r="C29" s="5">
        <f>+[2]BOP!C169</f>
        <v>158984600000</v>
      </c>
      <c r="D29" s="5">
        <f>+[2]BOP!D169</f>
        <v>33197800000</v>
      </c>
      <c r="E29" s="5">
        <f>+[2]BOP!E169</f>
        <v>33509500000</v>
      </c>
      <c r="F29" s="5">
        <f>+[2]BOP!F169</f>
        <v>13535400000</v>
      </c>
      <c r="G29" s="5">
        <f>+[2]BOP!G169</f>
        <v>10195500000</v>
      </c>
      <c r="H29" s="5">
        <f>+[2]BOP!H169</f>
        <v>2551500000</v>
      </c>
      <c r="I29" s="5">
        <f>+[2]BOP!I169</f>
        <v>3534000000</v>
      </c>
      <c r="J29" s="5">
        <f>+[2]BOP!J169</f>
        <v>27144100000</v>
      </c>
      <c r="K29" s="5">
        <f>+[2]BOP!K169</f>
        <v>6825800000</v>
      </c>
      <c r="L29" s="5">
        <f>+[2]BOP!L169</f>
        <v>20486700000</v>
      </c>
      <c r="M29" s="5">
        <f>+[2]BOP!M169</f>
        <v>13147000000</v>
      </c>
      <c r="N29" s="5">
        <f>+[2]BOP!N169</f>
        <v>15640300000</v>
      </c>
      <c r="O29" s="5">
        <f>+[2]BOP!O169</f>
        <v>2870000000</v>
      </c>
      <c r="P29" s="5">
        <f>+[2]BOP!P169</f>
        <v>4846400000</v>
      </c>
      <c r="Q29" s="5">
        <f>+[2]BOP!Q169</f>
        <v>10277000000</v>
      </c>
      <c r="R29" s="5">
        <f>+[2]BOP!R169</f>
        <v>-1851500000</v>
      </c>
      <c r="S29" s="5">
        <f>+[2]BOP!S169</f>
        <v>5597300000</v>
      </c>
      <c r="T29" s="5">
        <f>+[2]BOP!T169</f>
        <v>-1631400000</v>
      </c>
    </row>
    <row r="30" spans="1:20" x14ac:dyDescent="0.25">
      <c r="A30" s="4">
        <f>+[2]BOP!A170</f>
        <v>44562</v>
      </c>
      <c r="B30" s="5">
        <f>+[2]BOP!B170</f>
        <v>182934300000</v>
      </c>
      <c r="C30" s="5">
        <f>+[2]BOP!C170</f>
        <v>165843300000</v>
      </c>
      <c r="D30" s="5">
        <f>+[2]BOP!D170</f>
        <v>33303400000</v>
      </c>
      <c r="E30" s="5">
        <f>+[2]BOP!E170</f>
        <v>32852600000</v>
      </c>
      <c r="F30" s="5">
        <f>+[2]BOP!F170</f>
        <v>13032400000</v>
      </c>
      <c r="G30" s="5">
        <f>+[2]BOP!G170</f>
        <v>8869000000</v>
      </c>
      <c r="H30" s="5">
        <f>+[2]BOP!H170</f>
        <v>2777000000</v>
      </c>
      <c r="I30" s="5">
        <f>+[2]BOP!I170</f>
        <v>3380100000</v>
      </c>
      <c r="J30" s="5">
        <f>+[2]BOP!J170</f>
        <v>23614100000</v>
      </c>
      <c r="K30" s="5">
        <f>+[2]BOP!K170</f>
        <v>7034200000</v>
      </c>
      <c r="L30" s="5">
        <f>+[2]BOP!L170</f>
        <v>18626600000</v>
      </c>
      <c r="M30" s="5">
        <f>+[2]BOP!M170</f>
        <v>11215000000</v>
      </c>
      <c r="N30" s="5">
        <f>+[2]BOP!N170</f>
        <v>16581600000</v>
      </c>
      <c r="O30" s="5">
        <f>+[2]BOP!O170</f>
        <v>-3695500000</v>
      </c>
      <c r="P30" s="5">
        <f>+[2]BOP!P170</f>
        <v>2045000000</v>
      </c>
      <c r="Q30" s="5">
        <f>+[2]BOP!Q170</f>
        <v>14910500000</v>
      </c>
      <c r="R30" s="5">
        <f>+[2]BOP!R170</f>
        <v>6236700000</v>
      </c>
      <c r="S30" s="5">
        <f>+[2]BOP!S170</f>
        <v>11810500000</v>
      </c>
      <c r="T30" s="5">
        <f>+[2]BOP!T170</f>
        <v>-4985600000</v>
      </c>
    </row>
    <row r="31" spans="1:20" x14ac:dyDescent="0.25">
      <c r="A31" s="4">
        <f>+[2]BOP!A171</f>
        <v>44652</v>
      </c>
      <c r="B31" s="5">
        <f>+[2]BOP!B171</f>
        <v>180281800000</v>
      </c>
      <c r="C31" s="5">
        <f>+[2]BOP!C171</f>
        <v>171564700000</v>
      </c>
      <c r="D31" s="5">
        <f>+[2]BOP!D171</f>
        <v>34039800000</v>
      </c>
      <c r="E31" s="5">
        <f>+[2]BOP!E171</f>
        <v>35515800000</v>
      </c>
      <c r="F31" s="5">
        <f>+[2]BOP!F171</f>
        <v>15119900000</v>
      </c>
      <c r="G31" s="5">
        <f>+[2]BOP!G171</f>
        <v>9312700000</v>
      </c>
      <c r="H31" s="5">
        <f>+[2]BOP!H171</f>
        <v>2440400000</v>
      </c>
      <c r="I31" s="5">
        <f>+[2]BOP!I171</f>
        <v>3408100000</v>
      </c>
      <c r="J31" s="5">
        <f>+[2]BOP!J171</f>
        <v>17345300000</v>
      </c>
      <c r="K31" s="5">
        <f>+[2]BOP!K171</f>
        <v>3845200000</v>
      </c>
      <c r="L31" s="5">
        <f>+[2]BOP!L171</f>
        <v>16618000000</v>
      </c>
      <c r="M31" s="5">
        <f>+[2]BOP!M171</f>
        <v>-757600000</v>
      </c>
      <c r="N31" s="5">
        <f>+[2]BOP!N171</f>
        <v>15237400000</v>
      </c>
      <c r="O31" s="5">
        <f>+[2]BOP!O171</f>
        <v>-7420400000</v>
      </c>
      <c r="P31" s="5">
        <f>+[2]BOP!P171</f>
        <v>1380600000</v>
      </c>
      <c r="Q31" s="5">
        <f>+[2]BOP!Q171</f>
        <v>6662800000</v>
      </c>
      <c r="R31" s="5">
        <f>+[2]BOP!R171</f>
        <v>4288100000</v>
      </c>
      <c r="S31" s="5">
        <f>+[2]BOP!S171</f>
        <v>18731400000</v>
      </c>
      <c r="T31" s="5">
        <f>+[2]BOP!T171</f>
        <v>-11094500000</v>
      </c>
    </row>
    <row r="32" spans="1:20" x14ac:dyDescent="0.25">
      <c r="A32" s="4">
        <f>+[2]BOP!A172</f>
        <v>44743</v>
      </c>
      <c r="B32" s="5">
        <f>+[2]BOP!B172</f>
        <v>172983200000</v>
      </c>
      <c r="C32" s="5">
        <f>+[2]BOP!C172</f>
        <v>178779100000</v>
      </c>
      <c r="D32" s="5">
        <f>+[2]BOP!D172</f>
        <v>33184300000</v>
      </c>
      <c r="E32" s="5">
        <f>+[2]BOP!E172</f>
        <v>36117200000</v>
      </c>
      <c r="F32" s="5">
        <f>+[2]BOP!F172</f>
        <v>14537900000</v>
      </c>
      <c r="G32" s="5">
        <f>+[2]BOP!G172</f>
        <v>9069000000</v>
      </c>
      <c r="H32" s="5">
        <f>+[2]BOP!H172</f>
        <v>2759500000</v>
      </c>
      <c r="I32" s="5">
        <f>+[2]BOP!I172</f>
        <v>3692000000</v>
      </c>
      <c r="J32" s="5">
        <f>+[2]BOP!J172</f>
        <v>15605400000</v>
      </c>
      <c r="K32" s="5">
        <f>+[2]BOP!K172</f>
        <v>7886800000</v>
      </c>
      <c r="L32" s="5">
        <f>+[2]BOP!L172</f>
        <v>3473000000</v>
      </c>
      <c r="M32" s="5">
        <f>+[2]BOP!M172</f>
        <v>7360000000</v>
      </c>
      <c r="N32" s="5">
        <f>+[2]BOP!N172</f>
        <v>1588400000</v>
      </c>
      <c r="O32" s="5">
        <f>+[2]BOP!O172</f>
        <v>1266200000</v>
      </c>
      <c r="P32" s="5">
        <f>+[2]BOP!P172</f>
        <v>1884600000</v>
      </c>
      <c r="Q32" s="5">
        <f>+[2]BOP!Q172</f>
        <v>6093800000</v>
      </c>
      <c r="R32" s="5">
        <f>+[2]BOP!R172</f>
        <v>8241800000</v>
      </c>
      <c r="S32" s="5">
        <f>+[2]BOP!S172</f>
        <v>197300000</v>
      </c>
      <c r="T32" s="5">
        <f>+[2]BOP!T172</f>
        <v>-12451000000</v>
      </c>
    </row>
    <row r="33" spans="1:20" x14ac:dyDescent="0.25">
      <c r="A33" s="4">
        <f>+[2]BOP!A173</f>
        <v>44835</v>
      </c>
      <c r="B33" s="5">
        <f>+[2]BOP!B173</f>
        <v>158124900000</v>
      </c>
      <c r="C33" s="5">
        <f>+[2]BOP!C173</f>
        <v>162516900000</v>
      </c>
      <c r="D33" s="5">
        <f>+[2]BOP!D173</f>
        <v>31109300000</v>
      </c>
      <c r="E33" s="5">
        <f>+[2]BOP!E173</f>
        <v>34404300000</v>
      </c>
      <c r="F33" s="5">
        <f>+[2]BOP!F173</f>
        <v>15143300000</v>
      </c>
      <c r="G33" s="5">
        <f>+[2]BOP!G173</f>
        <v>10235700000</v>
      </c>
      <c r="H33" s="5">
        <f>+[2]BOP!H173</f>
        <v>2633100000</v>
      </c>
      <c r="I33" s="5">
        <f>+[2]BOP!I173</f>
        <v>3015100000</v>
      </c>
      <c r="J33" s="5">
        <f>+[2]BOP!J173</f>
        <v>9234200000</v>
      </c>
      <c r="K33" s="5">
        <f>+[2]BOP!K173</f>
        <v>6278500000</v>
      </c>
      <c r="L33" s="5">
        <f>+[2]BOP!L173</f>
        <v>6886300000</v>
      </c>
      <c r="M33" s="5">
        <f>+[2]BOP!M173</f>
        <v>1960600000</v>
      </c>
      <c r="N33" s="5">
        <f>+[2]BOP!N173</f>
        <v>7164500000</v>
      </c>
      <c r="O33" s="5">
        <f>+[2]BOP!O173</f>
        <v>4753500000</v>
      </c>
      <c r="P33" s="5">
        <f>+[2]BOP!P173</f>
        <v>-278200000</v>
      </c>
      <c r="Q33" s="5">
        <f>+[2]BOP!Q173</f>
        <v>-2792900000</v>
      </c>
      <c r="R33" s="5">
        <f>+[2]BOP!R173</f>
        <v>-13260500000</v>
      </c>
      <c r="S33" s="5">
        <f>+[2]BOP!S173</f>
        <v>-6161400000</v>
      </c>
      <c r="T33" s="5">
        <f>+[2]BOP!T173</f>
        <v>644000000</v>
      </c>
    </row>
    <row r="34" spans="1:20" x14ac:dyDescent="0.25">
      <c r="A34" s="4">
        <f>+[2]BOP!A174</f>
        <v>44927</v>
      </c>
      <c r="B34" s="5">
        <f>+[2]BOP!B174</f>
        <v>157337400000</v>
      </c>
      <c r="C34" s="5">
        <f>+[2]BOP!C174</f>
        <v>160933400000</v>
      </c>
      <c r="D34" s="5">
        <f>+[2]BOP!D174</f>
        <v>30460900000</v>
      </c>
      <c r="E34" s="5">
        <f>+[2]BOP!E174</f>
        <v>37656600000</v>
      </c>
      <c r="F34" s="5">
        <f>+[2]BOP!F174</f>
        <v>16980900000</v>
      </c>
      <c r="G34" s="5">
        <f>+[2]BOP!G174</f>
        <v>10134800000</v>
      </c>
      <c r="H34" s="5">
        <f>+[2]BOP!H174</f>
        <v>2432100000</v>
      </c>
      <c r="I34" s="5">
        <f>+[2]BOP!I174</f>
        <v>3120600000</v>
      </c>
      <c r="J34" s="5">
        <f>+[2]BOP!J174</f>
        <v>7060500000</v>
      </c>
      <c r="K34" s="5">
        <f>+[2]BOP!K174</f>
        <v>6004800000</v>
      </c>
      <c r="L34" s="5">
        <f>+[2]BOP!L174</f>
        <v>9625300000</v>
      </c>
      <c r="M34" s="5">
        <f>+[2]BOP!M174</f>
        <v>4391300000</v>
      </c>
      <c r="N34" s="5">
        <f>+[2]BOP!N174</f>
        <v>4729100000</v>
      </c>
      <c r="O34" s="5">
        <f>+[2]BOP!O174</f>
        <v>5791500000</v>
      </c>
      <c r="P34" s="5">
        <f>+[2]BOP!P174</f>
        <v>4896200000</v>
      </c>
      <c r="Q34" s="5">
        <f>+[2]BOP!Q174</f>
        <v>-1400200000</v>
      </c>
      <c r="R34" s="5">
        <f>+[2]BOP!R174</f>
        <v>-3501500000</v>
      </c>
      <c r="S34" s="5">
        <f>+[2]BOP!S174</f>
        <v>7208700000</v>
      </c>
      <c r="T34" s="5">
        <f>+[2]BOP!T174</f>
        <v>2000700000</v>
      </c>
    </row>
    <row r="35" spans="1:20" x14ac:dyDescent="0.25">
      <c r="A35" s="4">
        <f>+[2]BOP!A175</f>
        <v>45017</v>
      </c>
      <c r="B35" s="5">
        <f>+[2]BOP!B175</f>
        <v>155236000000</v>
      </c>
      <c r="C35" s="5">
        <f>+[2]BOP!C175</f>
        <v>150210400000</v>
      </c>
      <c r="D35" s="5">
        <f>+[2]BOP!D175</f>
        <v>31805300000</v>
      </c>
      <c r="E35" s="5">
        <f>+[2]BOP!E175</f>
        <v>37242900000</v>
      </c>
      <c r="F35" s="5">
        <f>+[2]BOP!F175</f>
        <v>15401600000</v>
      </c>
      <c r="G35" s="5">
        <f>+[2]BOP!G175</f>
        <v>9612300000</v>
      </c>
      <c r="H35" s="5">
        <f>+[2]BOP!H175</f>
        <v>2434500000</v>
      </c>
      <c r="I35" s="5">
        <f>+[2]BOP!I175</f>
        <v>3101000000</v>
      </c>
      <c r="J35" s="5">
        <f>+[2]BOP!J175</f>
        <v>-2324200000</v>
      </c>
      <c r="K35" s="5">
        <f>+[2]BOP!K175</f>
        <v>1547400000</v>
      </c>
      <c r="L35" s="5">
        <f>+[2]BOP!L175</f>
        <v>9561800000</v>
      </c>
      <c r="M35" s="5">
        <f>+[2]BOP!M175</f>
        <v>22246500000</v>
      </c>
      <c r="N35" s="5">
        <f>+[2]BOP!N175</f>
        <v>6823100000</v>
      </c>
      <c r="O35" s="5">
        <f>+[2]BOP!O175</f>
        <v>3429400000</v>
      </c>
      <c r="P35" s="5">
        <f>+[2]BOP!P175</f>
        <v>2738700000</v>
      </c>
      <c r="Q35" s="5">
        <f>+[2]BOP!Q175</f>
        <v>18817100000</v>
      </c>
      <c r="R35" s="5">
        <f>+[2]BOP!R175</f>
        <v>2917800000</v>
      </c>
      <c r="S35" s="5">
        <f>+[2]BOP!S175</f>
        <v>-17775200000</v>
      </c>
      <c r="T35" s="5">
        <f>+[2]BOP!T175</f>
        <v>-2938500000</v>
      </c>
    </row>
    <row r="36" spans="1:20" x14ac:dyDescent="0.25">
      <c r="A36" s="4">
        <f>+[2]BOP!A176</f>
        <v>45108</v>
      </c>
      <c r="B36" s="5">
        <f>+[2]BOP!B176</f>
        <v>158623400000</v>
      </c>
      <c r="C36" s="5">
        <f>+[2]BOP!C176</f>
        <v>143196500000</v>
      </c>
      <c r="D36" s="5">
        <f>+[2]BOP!D176</f>
        <v>30679600000</v>
      </c>
      <c r="E36" s="5">
        <f>+[2]BOP!E176</f>
        <v>38272700000</v>
      </c>
      <c r="F36" s="5">
        <f>+[2]BOP!F176</f>
        <v>18765500000</v>
      </c>
      <c r="G36" s="5">
        <f>+[2]BOP!G176</f>
        <v>12662700000</v>
      </c>
      <c r="H36" s="5">
        <f>+[2]BOP!H176</f>
        <v>2234000000</v>
      </c>
      <c r="I36" s="5">
        <f>+[2]BOP!I176</f>
        <v>3781500000</v>
      </c>
      <c r="J36" s="5">
        <f>+[2]BOP!J176</f>
        <v>11224900000</v>
      </c>
      <c r="K36" s="5">
        <f>+[2]BOP!K176</f>
        <v>6307700000</v>
      </c>
      <c r="L36" s="5">
        <f>+[2]BOP!L176</f>
        <v>16579000000</v>
      </c>
      <c r="M36" s="5">
        <f>+[2]BOP!M176</f>
        <v>2777100000</v>
      </c>
      <c r="N36" s="5">
        <f>+[2]BOP!N176</f>
        <v>10394700000</v>
      </c>
      <c r="O36" s="5">
        <f>+[2]BOP!O176</f>
        <v>-797200000</v>
      </c>
      <c r="P36" s="5">
        <f>+[2]BOP!P176</f>
        <v>6184300000</v>
      </c>
      <c r="Q36" s="5">
        <f>+[2]BOP!Q176</f>
        <v>3574300000</v>
      </c>
      <c r="R36" s="5">
        <f>+[2]BOP!R176</f>
        <v>-8375800000</v>
      </c>
      <c r="S36" s="5">
        <f>+[2]BOP!S176</f>
        <v>-9028400000</v>
      </c>
      <c r="T36" s="5">
        <f>+[2]BOP!T176</f>
        <v>-4293500000</v>
      </c>
    </row>
    <row r="37" spans="1:20" x14ac:dyDescent="0.25">
      <c r="A37" s="4">
        <f>+[2]BOP!A177</f>
        <v>45200</v>
      </c>
      <c r="B37" s="5">
        <f>+[2]BOP!B177</f>
        <v>172380600000</v>
      </c>
      <c r="C37" s="5">
        <f>+[2]BOP!C177</f>
        <v>151579300000</v>
      </c>
      <c r="D37" s="5">
        <f>+[2]BOP!D177</f>
        <v>32720200000</v>
      </c>
      <c r="E37" s="5">
        <f>+[2]BOP!E177</f>
        <v>39317700000</v>
      </c>
      <c r="F37" s="5">
        <f>+[2]BOP!F177</f>
        <v>18312400000</v>
      </c>
      <c r="G37" s="5">
        <f>+[2]BOP!G177</f>
        <v>10801400000</v>
      </c>
      <c r="H37" s="5">
        <f>+[2]BOP!H177</f>
        <v>2301200000</v>
      </c>
      <c r="I37" s="5">
        <f>+[2]BOP!I177</f>
        <v>3660000000</v>
      </c>
      <c r="J37" s="5">
        <f>+[2]BOP!J177</f>
        <v>16210700000</v>
      </c>
      <c r="K37" s="5">
        <f>+[2]BOP!K177</f>
        <v>5182400000</v>
      </c>
      <c r="L37" s="5">
        <f>+[2]BOP!L177</f>
        <v>9658300000</v>
      </c>
      <c r="M37" s="5">
        <f>+[2]BOP!M177</f>
        <v>7720200000</v>
      </c>
      <c r="N37" s="5">
        <f>+[2]BOP!N177</f>
        <v>7906100000</v>
      </c>
      <c r="O37" s="5">
        <f>+[2]BOP!O177</f>
        <v>3286500000</v>
      </c>
      <c r="P37" s="5">
        <f>+[2]BOP!P177</f>
        <v>1752200000</v>
      </c>
      <c r="Q37" s="5">
        <f>+[2]BOP!Q177</f>
        <v>4433700000</v>
      </c>
      <c r="R37" s="5">
        <f>+[2]BOP!R177</f>
        <v>-809800000</v>
      </c>
      <c r="S37" s="5">
        <f>+[2]BOP!S177</f>
        <v>-4187600000</v>
      </c>
      <c r="T37" s="5">
        <f>+[2]BOP!T177</f>
        <v>2272300000</v>
      </c>
    </row>
    <row r="38" spans="1:20" x14ac:dyDescent="0.25">
      <c r="A38" s="4">
        <f>+[2]BOP!A178</f>
        <v>45292</v>
      </c>
      <c r="B38" s="5">
        <f>+[2]BOP!B178</f>
        <v>168366700000</v>
      </c>
      <c r="C38" s="5">
        <f>+[2]BOP!C178</f>
        <v>143750100000</v>
      </c>
      <c r="D38" s="5">
        <f>+[2]BOP!D178</f>
        <v>33140500000</v>
      </c>
      <c r="E38" s="5">
        <f>+[2]BOP!E178</f>
        <v>40157700000</v>
      </c>
      <c r="F38" s="5">
        <f>+[2]BOP!F178</f>
        <v>17483400000</v>
      </c>
      <c r="G38" s="5">
        <f>+[2]BOP!G178</f>
        <v>11355600000</v>
      </c>
      <c r="H38" s="5">
        <f>+[2]BOP!H178</f>
        <v>2494900000</v>
      </c>
      <c r="I38" s="5">
        <f>+[2]BOP!I178</f>
        <v>3515100000</v>
      </c>
      <c r="J38" s="5">
        <f>+[2]BOP!J178</f>
        <v>9645700000</v>
      </c>
      <c r="K38" s="5">
        <f>+[2]BOP!K178</f>
        <v>2889800000</v>
      </c>
      <c r="L38" s="5">
        <f>+[2]BOP!L178</f>
        <v>24658500000</v>
      </c>
      <c r="M38" s="5">
        <f>+[2]BOP!M178</f>
        <v>16161800000</v>
      </c>
      <c r="N38" s="5">
        <f>+[2]BOP!N178</f>
        <v>14806900000</v>
      </c>
      <c r="O38" s="5">
        <f>+[2]BOP!O178</f>
        <v>12268300000</v>
      </c>
      <c r="P38" s="5">
        <f>+[2]BOP!P178</f>
        <v>9851600000</v>
      </c>
      <c r="Q38" s="5">
        <f>+[2]BOP!Q178</f>
        <v>3893500000</v>
      </c>
      <c r="R38" s="5">
        <f>+[2]BOP!R178</f>
        <v>6207700000</v>
      </c>
      <c r="S38" s="5">
        <f>+[2]BOP!S178</f>
        <v>4313600000</v>
      </c>
      <c r="T38" s="5">
        <f>+[2]BOP!T178</f>
        <v>1694200000</v>
      </c>
    </row>
    <row r="39" spans="1:20" x14ac:dyDescent="0.25">
      <c r="A39" s="4">
        <f>+[2]BOP!A179</f>
        <v>45383</v>
      </c>
      <c r="B39" s="5">
        <f>+[2]BOP!B179</f>
        <v>175308700000</v>
      </c>
      <c r="C39" s="5">
        <f>+[2]BOP!C179</f>
        <v>150448100000</v>
      </c>
      <c r="D39" s="5">
        <f>+[2]BOP!D179</f>
        <v>34217900000</v>
      </c>
      <c r="E39" s="5">
        <f>+[2]BOP!E179</f>
        <v>39650100000</v>
      </c>
      <c r="F39" s="5">
        <f>+[2]BOP!F179</f>
        <v>17645900000</v>
      </c>
      <c r="G39" s="5">
        <f>+[2]BOP!G179</f>
        <v>10910500000</v>
      </c>
      <c r="H39" s="5">
        <f>+[2]BOP!H179</f>
        <v>2678800000</v>
      </c>
      <c r="I39" s="5">
        <f>+[2]BOP!I179</f>
        <v>3540700000</v>
      </c>
      <c r="J39" s="5">
        <f>+[2]BOP!J179</f>
        <v>15949100000</v>
      </c>
      <c r="K39" s="5">
        <f>+[2]BOP!K179</f>
        <v>1891800000</v>
      </c>
      <c r="L39" s="5">
        <f>+[2]BOP!L179</f>
        <v>17104100000</v>
      </c>
      <c r="M39" s="5">
        <f>+[2]BOP!M179</f>
        <v>5417300000</v>
      </c>
      <c r="N39" s="5">
        <f>+[2]BOP!N179</f>
        <v>14318600000</v>
      </c>
      <c r="O39" s="5">
        <f>+[2]BOP!O179</f>
        <v>5079300000</v>
      </c>
      <c r="P39" s="5">
        <f>+[2]BOP!P179</f>
        <v>2785500000</v>
      </c>
      <c r="Q39" s="5">
        <f>+[2]BOP!Q179</f>
        <v>338000000</v>
      </c>
      <c r="R39" s="5">
        <f>+[2]BOP!R179</f>
        <v>-6026000000</v>
      </c>
      <c r="S39" s="5">
        <f>+[2]BOP!S179</f>
        <v>1422100000</v>
      </c>
      <c r="T39" s="5">
        <f>+[2]BOP!T179</f>
        <v>-7601500000</v>
      </c>
    </row>
    <row r="40" spans="1:20" x14ac:dyDescent="0.25">
      <c r="A40" s="4">
        <f>+[2]BOP!A180</f>
        <v>45474</v>
      </c>
      <c r="B40" s="5">
        <f>+[2]BOP!B180</f>
        <v>176731800000</v>
      </c>
      <c r="C40" s="5">
        <f>+[2]BOP!C180</f>
        <v>152456600000</v>
      </c>
      <c r="D40" s="5">
        <f>+[2]BOP!D180</f>
        <v>36034900000</v>
      </c>
      <c r="E40" s="5">
        <f>+[2]BOP!E180</f>
        <v>41608600000</v>
      </c>
      <c r="F40" s="5">
        <f>+[2]BOP!F180</f>
        <v>17928800000</v>
      </c>
      <c r="G40" s="5">
        <f>+[2]BOP!G180</f>
        <v>11640100000</v>
      </c>
      <c r="H40" s="5">
        <f>+[2]BOP!H180</f>
        <v>2659900000</v>
      </c>
      <c r="I40" s="5">
        <f>+[2]BOP!I180</f>
        <v>3655500000</v>
      </c>
      <c r="J40" s="5">
        <f>+[2]BOP!J180</f>
        <v>12108800000</v>
      </c>
      <c r="K40" s="5">
        <f>+[2]BOP!K180</f>
        <v>6733000000</v>
      </c>
      <c r="L40" s="5">
        <f>+[2]BOP!L180</f>
        <v>26299600000</v>
      </c>
      <c r="M40" s="5">
        <f>+[2]BOP!M180</f>
        <v>5268000000</v>
      </c>
      <c r="N40" s="5">
        <f>+[2]BOP!N180</f>
        <v>13693300000</v>
      </c>
      <c r="O40" s="5">
        <f>+[2]BOP!O180</f>
        <v>-4992200000</v>
      </c>
      <c r="P40" s="5">
        <f>+[2]BOP!P180</f>
        <v>12606300000</v>
      </c>
      <c r="Q40" s="5">
        <f>+[2]BOP!Q180</f>
        <v>10260200000</v>
      </c>
      <c r="R40" s="5">
        <f>+[2]BOP!R180</f>
        <v>7989100000</v>
      </c>
      <c r="S40" s="5">
        <f>+[2]BOP!S180</f>
        <v>9245100000</v>
      </c>
      <c r="T40" s="5">
        <f>+[2]BOP!T180</f>
        <v>1269600000</v>
      </c>
    </row>
    <row r="41" spans="1:20" x14ac:dyDescent="0.25">
      <c r="A41" s="4">
        <f>+[2]BOP!A181</f>
        <v>45566</v>
      </c>
      <c r="B41" s="5">
        <f>+[2]BOP!B181</f>
        <v>175788800000</v>
      </c>
      <c r="C41" s="5">
        <f>+[2]BOP!C181</f>
        <v>149414300000</v>
      </c>
      <c r="D41" s="5">
        <f>+[2]BOP!D181</f>
        <v>35559500000</v>
      </c>
      <c r="E41" s="5">
        <f>+[2]BOP!E181</f>
        <v>41237900000</v>
      </c>
      <c r="F41" s="5">
        <f>+[2]BOP!F181</f>
        <v>18265700000</v>
      </c>
      <c r="G41" s="5">
        <f>+[2]BOP!G181</f>
        <v>10798000000</v>
      </c>
      <c r="H41" s="5">
        <f>+[2]BOP!H181</f>
        <v>2764500000</v>
      </c>
      <c r="I41" s="5">
        <f>+[2]BOP!I181</f>
        <v>3888600000</v>
      </c>
      <c r="J41" s="5">
        <f>+[2]BOP!J181</f>
        <v>10885200000</v>
      </c>
      <c r="K41" s="5">
        <f>+[2]BOP!K181</f>
        <v>3711200000</v>
      </c>
      <c r="L41" s="5">
        <f>+[2]BOP!L181</f>
        <v>4186500000</v>
      </c>
      <c r="M41" s="5">
        <f>+[2]BOP!M181</f>
        <v>-4888900000</v>
      </c>
      <c r="N41" s="5">
        <f>+[2]BOP!N181</f>
        <v>-621900000</v>
      </c>
      <c r="O41" s="5">
        <f>+[2]BOP!O181</f>
        <v>-9913500000</v>
      </c>
      <c r="P41" s="5">
        <f>+[2]BOP!P181</f>
        <v>4808400000</v>
      </c>
      <c r="Q41" s="5">
        <f>+[2]BOP!Q181</f>
        <v>5024600000</v>
      </c>
      <c r="R41" s="5">
        <f>+[2]BOP!R181</f>
        <v>3229100000</v>
      </c>
      <c r="S41" s="5">
        <f>+[2]BOP!S181</f>
        <v>-8273700000</v>
      </c>
      <c r="T41" s="5">
        <f>+[2]BOP!T181</f>
        <v>1565000000</v>
      </c>
    </row>
    <row r="42" spans="1:20" x14ac:dyDescent="0.25">
      <c r="A42" s="4">
        <f>+[2]BOP!A182</f>
        <v>45658</v>
      </c>
      <c r="B42" s="5">
        <f>+[2]BOP!B182</f>
        <v>170992400000</v>
      </c>
      <c r="C42" s="5">
        <f>+[2]BOP!C182</f>
        <v>145430700000</v>
      </c>
      <c r="D42" s="5">
        <f>+[2]BOP!D182</f>
        <v>35080500000</v>
      </c>
      <c r="E42" s="5">
        <f>+[2]BOP!E182</f>
        <v>42188800000</v>
      </c>
      <c r="F42" s="5">
        <f>+[2]BOP!F182</f>
        <v>19667200000</v>
      </c>
      <c r="G42" s="5">
        <f>+[2]BOP!G182</f>
        <v>10220500000</v>
      </c>
      <c r="H42" s="5">
        <f>+[2]BOP!H182</f>
        <v>2762500000</v>
      </c>
      <c r="I42" s="5">
        <f>+[2]BOP!I182</f>
        <v>3612100000</v>
      </c>
      <c r="J42" s="5">
        <f>+[2]BOP!J182</f>
        <v>8361300000</v>
      </c>
      <c r="K42" s="5">
        <f>+[2]BOP!K182</f>
        <v>2905300000</v>
      </c>
      <c r="L42" s="5">
        <f>+[2]BOP!L182</f>
        <v>37886300000</v>
      </c>
      <c r="M42" s="5">
        <f>+[2]BOP!M182</f>
        <v>6444500000</v>
      </c>
      <c r="N42" s="5">
        <f>+[2]BOP!N182</f>
        <v>29555100000</v>
      </c>
      <c r="O42" s="5">
        <f>+[2]BOP!O182</f>
        <v>-3374100000</v>
      </c>
      <c r="P42" s="5">
        <f>+[2]BOP!P182</f>
        <v>8331200000</v>
      </c>
      <c r="Q42" s="5">
        <f>+[2]BOP!Q182</f>
        <v>9818600000</v>
      </c>
      <c r="R42" s="5">
        <f>+[2]BOP!R182</f>
        <v>-14620800000</v>
      </c>
      <c r="S42" s="5">
        <f>+[2]BOP!S182</f>
        <v>-311500000</v>
      </c>
      <c r="T42" s="5">
        <f>+[2]BOP!T182</f>
        <v>-9862300000</v>
      </c>
    </row>
    <row r="43" spans="1:20" x14ac:dyDescent="0.25">
      <c r="A43" s="4">
        <f>+[2]BOP!A183</f>
        <v>45748</v>
      </c>
      <c r="B43" s="5">
        <f>+[2]BOP!B183</f>
        <v>175043100000</v>
      </c>
      <c r="C43" s="5">
        <f>+[2]BOP!C183</f>
        <v>144174600000</v>
      </c>
      <c r="D43" s="5">
        <f>+[2]BOP!D183</f>
        <v>36124000000</v>
      </c>
      <c r="E43" s="5">
        <f>+[2]BOP!E183</f>
        <v>44758200000</v>
      </c>
      <c r="F43" s="5">
        <f>+[2]BOP!F183</f>
        <v>19107900000</v>
      </c>
      <c r="G43" s="5">
        <f>+[2]BOP!G183</f>
        <v>9892300000</v>
      </c>
      <c r="H43" s="5">
        <f>+[2]BOP!H183</f>
        <v>2591800000</v>
      </c>
      <c r="I43" s="5">
        <f>+[2]BOP!I183</f>
        <v>3750600000</v>
      </c>
      <c r="J43" s="5">
        <f>+[2]BOP!J183</f>
        <v>11051100000</v>
      </c>
      <c r="K43" s="5">
        <f>+[2]BOP!K183</f>
        <v>742700000</v>
      </c>
      <c r="L43" s="5">
        <f>+[2]BOP!L183</f>
        <v>32261400000</v>
      </c>
      <c r="M43" s="5">
        <f>+[2]BOP!M183</f>
        <v>15998300000</v>
      </c>
      <c r="N43" s="5">
        <f>+[2]BOP!N183</f>
        <v>19126300000</v>
      </c>
      <c r="O43" s="5">
        <f>+[2]BOP!O183</f>
        <v>-4179400000</v>
      </c>
      <c r="P43" s="5">
        <f>+[2]BOP!P183</f>
        <v>13135100000</v>
      </c>
      <c r="Q43" s="5">
        <f>+[2]BOP!Q183</f>
        <v>20177700000</v>
      </c>
      <c r="R43" s="5">
        <f>+[2]BOP!R183</f>
        <v>17737400000</v>
      </c>
      <c r="S43" s="5">
        <f>+[2]BOP!S183</f>
        <v>7412600000</v>
      </c>
      <c r="T43" s="5">
        <f>+[2]BOP!T183</f>
        <v>-7373800000</v>
      </c>
    </row>
    <row r="44" spans="1:20" x14ac:dyDescent="0.25">
      <c r="A44" s="4">
        <f>+[2]BOP!A184</f>
        <v>45839</v>
      </c>
      <c r="B44" s="5">
        <f>+[2]BOP!B184</f>
        <v>177016100000</v>
      </c>
      <c r="C44" s="5">
        <f>+[2]BOP!C184</f>
        <v>147960800000</v>
      </c>
      <c r="D44" s="5">
        <f>+[2]BOP!D184</f>
        <v>38311600000</v>
      </c>
      <c r="E44" s="5">
        <f>+[2]BOP!E184</f>
        <v>45711900000</v>
      </c>
      <c r="F44" s="5">
        <f>+[2]BOP!F184</f>
        <v>18725000000</v>
      </c>
      <c r="G44" s="5">
        <f>+[2]BOP!G184</f>
        <v>12786500000</v>
      </c>
      <c r="H44" s="5">
        <f>+[2]BOP!H184</f>
        <v>2798000000</v>
      </c>
      <c r="I44" s="5">
        <f>+[2]BOP!I184</f>
        <v>3748200000</v>
      </c>
      <c r="J44" s="5">
        <f>+[2]BOP!J184</f>
        <v>10504100000</v>
      </c>
      <c r="K44" s="5">
        <f>+[2]BOP!K184</f>
        <v>5671400000</v>
      </c>
      <c r="L44" s="5">
        <f>+[2]BOP!L184</f>
        <v>29698600000</v>
      </c>
      <c r="M44" s="5">
        <f>+[2]BOP!M184</f>
        <v>17012200000</v>
      </c>
      <c r="N44" s="5">
        <f>+[2]BOP!N184</f>
        <v>23160800000</v>
      </c>
      <c r="O44" s="5">
        <f>+[2]BOP!O184</f>
        <v>7864000000</v>
      </c>
      <c r="P44" s="5">
        <f>+[2]BOP!P184</f>
        <v>6537800000</v>
      </c>
      <c r="Q44" s="5">
        <f>+[2]BOP!Q184</f>
        <v>9148200000</v>
      </c>
      <c r="R44" s="5">
        <f>+[2]BOP!R184</f>
        <v>8290400000</v>
      </c>
      <c r="S44" s="5">
        <f>+[2]BOP!S184</f>
        <v>954900000</v>
      </c>
      <c r="T44" s="5">
        <f>+[2]BOP!T184</f>
        <v>8555000000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DB7E0-3C7A-6F40-BEEE-52F931115994}">
  <dimension ref="A1:T97"/>
  <sheetViews>
    <sheetView topLeftCell="E84" workbookViewId="0">
      <selection activeCell="F86" sqref="F86"/>
    </sheetView>
  </sheetViews>
  <sheetFormatPr defaultColWidth="11" defaultRowHeight="15.75" x14ac:dyDescent="0.25"/>
  <cols>
    <col min="2" max="2" width="15.625" bestFit="1" customWidth="1"/>
  </cols>
  <sheetData>
    <row r="1" spans="1:20" ht="18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x14ac:dyDescent="0.25">
      <c r="A2" s="2">
        <v>42005</v>
      </c>
      <c r="B2" s="3">
        <f>+'JAP BOP $'!B2+'KOR BOP $'!B2</f>
        <v>299994546894.86914</v>
      </c>
      <c r="C2" s="3">
        <f>+'JAP BOP $'!C2+'KOR BOP $'!C2</f>
        <v>273521602472.58817</v>
      </c>
      <c r="D2" s="3">
        <f>+'JAP BOP $'!D2+'KOR BOP $'!D2</f>
        <v>65519485298.627861</v>
      </c>
      <c r="E2" s="3">
        <f>+'JAP BOP $'!E2+'KOR BOP $'!E2</f>
        <v>74634666383.23317</v>
      </c>
      <c r="F2" s="3">
        <f>+'JAP BOP $'!F2+'KOR BOP $'!F2</f>
        <v>69223996362.309265</v>
      </c>
      <c r="G2" s="3">
        <f>+'JAP BOP $'!G2+'KOR BOP $'!G2</f>
        <v>21865446094.128643</v>
      </c>
      <c r="H2" s="3">
        <f>+'JAP BOP $'!H2+'KOR BOP $'!H2</f>
        <v>5742773869.4407463</v>
      </c>
      <c r="I2" s="3">
        <f>+'JAP BOP $'!I2+'KOR BOP $'!I2</f>
        <v>11067137230.343327</v>
      </c>
      <c r="J2" s="3">
        <f>+'JAP BOP $'!J2+'KOR BOP $'!J2</f>
        <v>37779126813.476524</v>
      </c>
      <c r="K2" s="3">
        <f>+'JAP BOP $'!K2+'KOR BOP $'!K2</f>
        <v>3720680730.9737639</v>
      </c>
      <c r="L2" s="3">
        <f>+'JAP BOP $'!L2+'KOR BOP $'!L2</f>
        <v>112324023073.6044</v>
      </c>
      <c r="M2" s="3">
        <f>+'JAP BOP $'!M2+'KOR BOP $'!M2</f>
        <v>80986014839.410599</v>
      </c>
      <c r="N2" s="3">
        <f>+'JAP BOP $'!N2+'KOR BOP $'!N2</f>
        <v>61641509727.927055</v>
      </c>
      <c r="O2" s="3">
        <f>+'JAP BOP $'!O2+'KOR BOP $'!O2</f>
        <v>21435279083.146996</v>
      </c>
      <c r="P2" s="3">
        <f>+'JAP BOP $'!P2+'KOR BOP $'!P2</f>
        <v>50682513345.677353</v>
      </c>
      <c r="Q2" s="3">
        <f>+'JAP BOP $'!Q2+'KOR BOP $'!Q2</f>
        <v>59550735756.263588</v>
      </c>
      <c r="R2" s="3">
        <f>+'JAP BOP $'!R2+'KOR BOP $'!R2</f>
        <v>8563901220.6447811</v>
      </c>
      <c r="S2" s="3">
        <f>+'JAP BOP $'!S2+'KOR BOP $'!S2</f>
        <v>20888645345.66254</v>
      </c>
      <c r="T2" s="3">
        <f>+'JAP BOP $'!T2+'KOR BOP $'!T2</f>
        <v>4571779050.9173756</v>
      </c>
    </row>
    <row r="3" spans="1:20" x14ac:dyDescent="0.25">
      <c r="A3" s="2">
        <v>42095</v>
      </c>
      <c r="B3" s="3">
        <f>+'JAP BOP $'!B3+'KOR BOP $'!B3</f>
        <v>295550092544.47864</v>
      </c>
      <c r="C3" s="3">
        <f>+'JAP BOP $'!C3+'KOR BOP $'!C3</f>
        <v>266518914548.16873</v>
      </c>
      <c r="D3" s="3">
        <f>+'JAP BOP $'!D3+'KOR BOP $'!D3</f>
        <v>64146879543.339905</v>
      </c>
      <c r="E3" s="3">
        <f>+'JAP BOP $'!E3+'KOR BOP $'!E3</f>
        <v>72517589925.2444</v>
      </c>
      <c r="F3" s="3">
        <f>+'JAP BOP $'!F3+'KOR BOP $'!F3</f>
        <v>67359305322.745934</v>
      </c>
      <c r="G3" s="3">
        <f>+'JAP BOP $'!G3+'KOR BOP $'!G3</f>
        <v>21633435249.38419</v>
      </c>
      <c r="H3" s="3">
        <f>+'JAP BOP $'!H3+'KOR BOP $'!H3</f>
        <v>6166990900.4219065</v>
      </c>
      <c r="I3" s="3">
        <f>+'JAP BOP $'!I3+'KOR BOP $'!I3</f>
        <v>11604972529.791422</v>
      </c>
      <c r="J3" s="3">
        <f>+'JAP BOP $'!J3+'KOR BOP $'!J3</f>
        <v>41915253812.931969</v>
      </c>
      <c r="K3" s="3">
        <f>+'JAP BOP $'!K3+'KOR BOP $'!K3</f>
        <v>518689316.537094</v>
      </c>
      <c r="L3" s="3">
        <f>+'JAP BOP $'!L3+'KOR BOP $'!L3</f>
        <v>42511806836.029213</v>
      </c>
      <c r="M3" s="3">
        <f>+'JAP BOP $'!M3+'KOR BOP $'!M3</f>
        <v>3366943929.1992483</v>
      </c>
      <c r="N3" s="3">
        <f>+'JAP BOP $'!N3+'KOR BOP $'!N3</f>
        <v>39553698586.359207</v>
      </c>
      <c r="O3" s="3">
        <f>+'JAP BOP $'!O3+'KOR BOP $'!O3</f>
        <v>20691483917.379761</v>
      </c>
      <c r="P3" s="3">
        <f>+'JAP BOP $'!P3+'KOR BOP $'!P3</f>
        <v>2958108249.6700077</v>
      </c>
      <c r="Q3" s="3">
        <f>+'JAP BOP $'!Q3+'KOR BOP $'!Q3</f>
        <v>-17324539988.180515</v>
      </c>
      <c r="R3" s="3">
        <f>+'JAP BOP $'!R3+'KOR BOP $'!R3</f>
        <v>-28054415792.142906</v>
      </c>
      <c r="S3" s="3">
        <f>+'JAP BOP $'!S3+'KOR BOP $'!S3</f>
        <v>-759017364.25567722</v>
      </c>
      <c r="T3" s="3">
        <f>+'JAP BOP $'!T3+'KOR BOP $'!T3</f>
        <v>12902344679.067482</v>
      </c>
    </row>
    <row r="4" spans="1:20" x14ac:dyDescent="0.25">
      <c r="A4" s="2">
        <v>42186</v>
      </c>
      <c r="B4" s="3">
        <f>+'JAP BOP $'!B4+'KOR BOP $'!B4</f>
        <v>289080188994.58081</v>
      </c>
      <c r="C4" s="3">
        <f>+'JAP BOP $'!C4+'KOR BOP $'!C4</f>
        <v>263928092146.60419</v>
      </c>
      <c r="D4" s="3">
        <f>+'JAP BOP $'!D4+'KOR BOP $'!D4</f>
        <v>65810681560.334175</v>
      </c>
      <c r="E4" s="3">
        <f>+'JAP BOP $'!E4+'KOR BOP $'!E4</f>
        <v>71224641651.674042</v>
      </c>
      <c r="F4" s="3">
        <f>+'JAP BOP $'!F4+'KOR BOP $'!F4</f>
        <v>66899082133.769379</v>
      </c>
      <c r="G4" s="3">
        <f>+'JAP BOP $'!G4+'KOR BOP $'!G4</f>
        <v>22852728317.379787</v>
      </c>
      <c r="H4" s="3">
        <f>+'JAP BOP $'!H4+'KOR BOP $'!H4</f>
        <v>7173883663.6434517</v>
      </c>
      <c r="I4" s="3">
        <f>+'JAP BOP $'!I4+'KOR BOP $'!I4</f>
        <v>12407851093.838598</v>
      </c>
      <c r="J4" s="3">
        <f>+'JAP BOP $'!J4+'KOR BOP $'!J4</f>
        <v>40141674017.112907</v>
      </c>
      <c r="K4" s="3">
        <f>+'JAP BOP $'!K4+'KOR BOP $'!K4</f>
        <v>-901790854.77616596</v>
      </c>
      <c r="L4" s="3">
        <f>+'JAP BOP $'!L4+'KOR BOP $'!L4</f>
        <v>92098917621.595535</v>
      </c>
      <c r="M4" s="3">
        <f>+'JAP BOP $'!M4+'KOR BOP $'!M4</f>
        <v>26012747547.483627</v>
      </c>
      <c r="N4" s="3">
        <f>+'JAP BOP $'!N4+'KOR BOP $'!N4</f>
        <v>49400355178.13427</v>
      </c>
      <c r="O4" s="3">
        <f>+'JAP BOP $'!O4+'KOR BOP $'!O4</f>
        <v>-24508722392.880463</v>
      </c>
      <c r="P4" s="3">
        <f>+'JAP BOP $'!P4+'KOR BOP $'!P4</f>
        <v>42698562443.461258</v>
      </c>
      <c r="Q4" s="3">
        <f>+'JAP BOP $'!Q4+'KOR BOP $'!Q4</f>
        <v>50521469940.36409</v>
      </c>
      <c r="R4" s="3">
        <f>+'JAP BOP $'!R4+'KOR BOP $'!R4</f>
        <v>5332908458.5137997</v>
      </c>
      <c r="S4" s="3">
        <f>+'JAP BOP $'!S4+'KOR BOP $'!S4</f>
        <v>43474800477.327309</v>
      </c>
      <c r="T4" s="3">
        <f>+'JAP BOP $'!T4+'KOR BOP $'!T4</f>
        <v>-4551467045.5874805</v>
      </c>
    </row>
    <row r="5" spans="1:20" x14ac:dyDescent="0.25">
      <c r="A5" s="2">
        <v>42278</v>
      </c>
      <c r="B5" s="3">
        <f>+'JAP BOP $'!B5+'KOR BOP $'!B5</f>
        <v>281130905897.33215</v>
      </c>
      <c r="C5" s="3">
        <f>+'JAP BOP $'!C5+'KOR BOP $'!C5</f>
        <v>248945036005.68851</v>
      </c>
      <c r="D5" s="3">
        <f>+'JAP BOP $'!D5+'KOR BOP $'!D5</f>
        <v>64528723383.343109</v>
      </c>
      <c r="E5" s="3">
        <f>+'JAP BOP $'!E5+'KOR BOP $'!E5</f>
        <v>72261457352.495102</v>
      </c>
      <c r="F5" s="3">
        <f>+'JAP BOP $'!F5+'KOR BOP $'!F5</f>
        <v>69685898136.894989</v>
      </c>
      <c r="G5" s="3">
        <f>+'JAP BOP $'!G5+'KOR BOP $'!G5</f>
        <v>25622637269.526657</v>
      </c>
      <c r="H5" s="3">
        <f>+'JAP BOP $'!H5+'KOR BOP $'!H5</f>
        <v>6563877002.5746393</v>
      </c>
      <c r="I5" s="3">
        <f>+'JAP BOP $'!I5+'KOR BOP $'!I5</f>
        <v>11975937053.644777</v>
      </c>
      <c r="J5" s="3">
        <f>+'JAP BOP $'!J5+'KOR BOP $'!J5</f>
        <v>42266650904.003822</v>
      </c>
      <c r="K5" s="3">
        <f>+'JAP BOP $'!K5+'KOR BOP $'!K5</f>
        <v>6002534197.1444807</v>
      </c>
      <c r="L5" s="3">
        <f>+'JAP BOP $'!L5+'KOR BOP $'!L5</f>
        <v>100841634158.24269</v>
      </c>
      <c r="M5" s="3">
        <f>+'JAP BOP $'!M5+'KOR BOP $'!M5</f>
        <v>55752901156.067879</v>
      </c>
      <c r="N5" s="3">
        <f>+'JAP BOP $'!N5+'KOR BOP $'!N5</f>
        <v>32545248640.206615</v>
      </c>
      <c r="O5" s="3">
        <f>+'JAP BOP $'!O5+'KOR BOP $'!O5</f>
        <v>-7951482920.9100399</v>
      </c>
      <c r="P5" s="3">
        <f>+'JAP BOP $'!P5+'KOR BOP $'!P5</f>
        <v>68296385518.036072</v>
      </c>
      <c r="Q5" s="3">
        <f>+'JAP BOP $'!Q5+'KOR BOP $'!Q5</f>
        <v>63704384076.977921</v>
      </c>
      <c r="R5" s="3">
        <f>+'JAP BOP $'!R5+'KOR BOP $'!R5</f>
        <v>-17952381933.817429</v>
      </c>
      <c r="S5" s="3">
        <f>+'JAP BOP $'!S5+'KOR BOP $'!S5</f>
        <v>-8205093400.8679991</v>
      </c>
      <c r="T5" s="3">
        <f>+'JAP BOP $'!T5+'KOR BOP $'!T5</f>
        <v>4233464362.6432929</v>
      </c>
    </row>
    <row r="6" spans="1:20" x14ac:dyDescent="0.25">
      <c r="A6" s="2">
        <v>42370</v>
      </c>
      <c r="B6" s="3">
        <f>+'JAP BOP $'!B6+'KOR BOP $'!B6</f>
        <v>271738999903.85876</v>
      </c>
      <c r="C6" s="3">
        <f>+'JAP BOP $'!C6+'KOR BOP $'!C6</f>
        <v>232058760691.09796</v>
      </c>
      <c r="D6" s="3">
        <f>+'JAP BOP $'!D6+'KOR BOP $'!D6</f>
        <v>66561348273.306015</v>
      </c>
      <c r="E6" s="3">
        <f>+'JAP BOP $'!E6+'KOR BOP $'!E6</f>
        <v>70262803264.341522</v>
      </c>
      <c r="F6" s="3">
        <f>+'JAP BOP $'!F6+'KOR BOP $'!F6</f>
        <v>69513145231.105576</v>
      </c>
      <c r="G6" s="3">
        <f>+'JAP BOP $'!G6+'KOR BOP $'!G6</f>
        <v>24490926489.634712</v>
      </c>
      <c r="H6" s="3">
        <f>+'JAP BOP $'!H6+'KOR BOP $'!H6</f>
        <v>6350440020.9805183</v>
      </c>
      <c r="I6" s="3">
        <f>+'JAP BOP $'!I6+'KOR BOP $'!I6</f>
        <v>11988855237.504206</v>
      </c>
      <c r="J6" s="3">
        <f>+'JAP BOP $'!J6+'KOR BOP $'!J6</f>
        <v>48208370967.398491</v>
      </c>
      <c r="K6" s="3">
        <f>+'JAP BOP $'!K6+'KOR BOP $'!K6</f>
        <v>11209459617.816463</v>
      </c>
      <c r="L6" s="3">
        <f>+'JAP BOP $'!L6+'KOR BOP $'!L6</f>
        <v>129951278882.37065</v>
      </c>
      <c r="M6" s="3">
        <f>+'JAP BOP $'!M6+'KOR BOP $'!M6</f>
        <v>-32437070766.19466</v>
      </c>
      <c r="N6" s="3">
        <f>+'JAP BOP $'!N6+'KOR BOP $'!N6</f>
        <v>38526993449.271759</v>
      </c>
      <c r="O6" s="3">
        <f>+'JAP BOP $'!O6+'KOR BOP $'!O6</f>
        <v>-39138689963.407913</v>
      </c>
      <c r="P6" s="3">
        <f>+'JAP BOP $'!P6+'KOR BOP $'!P6</f>
        <v>91424285433.098907</v>
      </c>
      <c r="Q6" s="3">
        <f>+'JAP BOP $'!Q6+'KOR BOP $'!Q6</f>
        <v>6701619197.2132568</v>
      </c>
      <c r="R6" s="3">
        <f>+'JAP BOP $'!R6+'KOR BOP $'!R6</f>
        <v>2974080280.1946416</v>
      </c>
      <c r="S6" s="3">
        <f>+'JAP BOP $'!S6+'KOR BOP $'!S6</f>
        <v>92561883186.51532</v>
      </c>
      <c r="T6" s="3">
        <f>+'JAP BOP $'!T6+'KOR BOP $'!T6</f>
        <v>-4102979451.9404764</v>
      </c>
    </row>
    <row r="7" spans="1:20" x14ac:dyDescent="0.25">
      <c r="A7" s="2">
        <v>42461</v>
      </c>
      <c r="B7" s="3">
        <f>+'JAP BOP $'!B7+'KOR BOP $'!B7</f>
        <v>284685028089.14905</v>
      </c>
      <c r="C7" s="3">
        <f>+'JAP BOP $'!C7+'KOR BOP $'!C7</f>
        <v>240181561906.57434</v>
      </c>
      <c r="D7" s="3">
        <f>+'JAP BOP $'!D7+'KOR BOP $'!D7</f>
        <v>66012691547.32045</v>
      </c>
      <c r="E7" s="3">
        <f>+'JAP BOP $'!E7+'KOR BOP $'!E7</f>
        <v>74109424271.243439</v>
      </c>
      <c r="F7" s="3">
        <f>+'JAP BOP $'!F7+'KOR BOP $'!F7</f>
        <v>73538621077.956818</v>
      </c>
      <c r="G7" s="3">
        <f>+'JAP BOP $'!G7+'KOR BOP $'!G7</f>
        <v>27610841105.759624</v>
      </c>
      <c r="H7" s="3">
        <f>+'JAP BOP $'!H7+'KOR BOP $'!H7</f>
        <v>6458718684.1894035</v>
      </c>
      <c r="I7" s="3">
        <f>+'JAP BOP $'!I7+'KOR BOP $'!I7</f>
        <v>12934700334.689823</v>
      </c>
      <c r="J7" s="3">
        <f>+'JAP BOP $'!J7+'KOR BOP $'!J7</f>
        <v>42110746457.303459</v>
      </c>
      <c r="K7" s="3">
        <f>+'JAP BOP $'!K7+'KOR BOP $'!K7</f>
        <v>19273428874.211143</v>
      </c>
      <c r="L7" s="3">
        <f>+'JAP BOP $'!L7+'KOR BOP $'!L7</f>
        <v>80859069514.469849</v>
      </c>
      <c r="M7" s="3">
        <f>+'JAP BOP $'!M7+'KOR BOP $'!M7</f>
        <v>-7185783168.081871</v>
      </c>
      <c r="N7" s="3">
        <f>+'JAP BOP $'!N7+'KOR BOP $'!N7</f>
        <v>11682557546.106091</v>
      </c>
      <c r="O7" s="3">
        <f>+'JAP BOP $'!O7+'KOR BOP $'!O7</f>
        <v>-12884812365.771467</v>
      </c>
      <c r="P7" s="3">
        <f>+'JAP BOP $'!P7+'KOR BOP $'!P7</f>
        <v>69176511968.363754</v>
      </c>
      <c r="Q7" s="3">
        <f>+'JAP BOP $'!Q7+'KOR BOP $'!Q7</f>
        <v>5699029197.6895962</v>
      </c>
      <c r="R7" s="3">
        <f>+'JAP BOP $'!R7+'KOR BOP $'!R7</f>
        <v>97006504992.48204</v>
      </c>
      <c r="S7" s="3">
        <f>+'JAP BOP $'!S7+'KOR BOP $'!S7</f>
        <v>105013070148.97949</v>
      </c>
      <c r="T7" s="3">
        <f>+'JAP BOP $'!T7+'KOR BOP $'!T7</f>
        <v>4146541844.9339781</v>
      </c>
    </row>
    <row r="8" spans="1:20" x14ac:dyDescent="0.25">
      <c r="A8" s="2">
        <v>42552</v>
      </c>
      <c r="B8" s="3">
        <f>+'JAP BOP $'!B8+'KOR BOP $'!B8</f>
        <v>293605698634.19177</v>
      </c>
      <c r="C8" s="3">
        <f>+'JAP BOP $'!C8+'KOR BOP $'!C8</f>
        <v>253386512946.80392</v>
      </c>
      <c r="D8" s="3">
        <f>+'JAP BOP $'!D8+'KOR BOP $'!D8</f>
        <v>69411449181.982208</v>
      </c>
      <c r="E8" s="3">
        <f>+'JAP BOP $'!E8+'KOR BOP $'!E8</f>
        <v>77726153367.686188</v>
      </c>
      <c r="F8" s="3">
        <f>+'JAP BOP $'!F8+'KOR BOP $'!F8</f>
        <v>75824872362.126099</v>
      </c>
      <c r="G8" s="3">
        <f>+'JAP BOP $'!G8+'KOR BOP $'!G8</f>
        <v>29754139660.526833</v>
      </c>
      <c r="H8" s="3">
        <f>+'JAP BOP $'!H8+'KOR BOP $'!H8</f>
        <v>6615800855.7693338</v>
      </c>
      <c r="I8" s="3">
        <f>+'JAP BOP $'!I8+'KOR BOP $'!I8</f>
        <v>14438461428.489342</v>
      </c>
      <c r="J8" s="3">
        <f>+'JAP BOP $'!J8+'KOR BOP $'!J8</f>
        <v>61636807461.804131</v>
      </c>
      <c r="K8" s="3">
        <f>+'JAP BOP $'!K8+'KOR BOP $'!K8</f>
        <v>9254219365.1453934</v>
      </c>
      <c r="L8" s="3">
        <f>+'JAP BOP $'!L8+'KOR BOP $'!L8</f>
        <v>116276621418.70139</v>
      </c>
      <c r="M8" s="3">
        <f>+'JAP BOP $'!M8+'KOR BOP $'!M8</f>
        <v>45528250989.981087</v>
      </c>
      <c r="N8" s="3">
        <f>+'JAP BOP $'!N8+'KOR BOP $'!N8</f>
        <v>33240965770.095371</v>
      </c>
      <c r="O8" s="3">
        <f>+'JAP BOP $'!O8+'KOR BOP $'!O8</f>
        <v>13475362100.929115</v>
      </c>
      <c r="P8" s="3">
        <f>+'JAP BOP $'!P8+'KOR BOP $'!P8</f>
        <v>83035655648.606003</v>
      </c>
      <c r="Q8" s="3">
        <f>+'JAP BOP $'!Q8+'KOR BOP $'!Q8</f>
        <v>32052888889.051971</v>
      </c>
      <c r="R8" s="3">
        <f>+'JAP BOP $'!R8+'KOR BOP $'!R8</f>
        <v>8037691952.0766649</v>
      </c>
      <c r="S8" s="3">
        <f>+'JAP BOP $'!S8+'KOR BOP $'!S8</f>
        <v>-1383936742.028677</v>
      </c>
      <c r="T8" s="3">
        <f>+'JAP BOP $'!T8+'KOR BOP $'!T8</f>
        <v>3390792252.388648</v>
      </c>
    </row>
    <row r="9" spans="1:20" x14ac:dyDescent="0.25">
      <c r="A9" s="2">
        <v>42644</v>
      </c>
      <c r="B9" s="3">
        <f>+'JAP BOP $'!B9+'KOR BOP $'!B9</f>
        <v>294867403969.01355</v>
      </c>
      <c r="C9" s="3">
        <f>+'JAP BOP $'!C9+'KOR BOP $'!C9</f>
        <v>254817645169.45209</v>
      </c>
      <c r="D9" s="3">
        <f>+'JAP BOP $'!D9+'KOR BOP $'!D9</f>
        <v>68283039578.619057</v>
      </c>
      <c r="E9" s="3">
        <f>+'JAP BOP $'!E9+'KOR BOP $'!E9</f>
        <v>76376414512.030441</v>
      </c>
      <c r="F9" s="3">
        <f>+'JAP BOP $'!F9+'KOR BOP $'!F9</f>
        <v>72166712819.540268</v>
      </c>
      <c r="G9" s="3">
        <f>+'JAP BOP $'!G9+'KOR BOP $'!G9</f>
        <v>29212378420.086845</v>
      </c>
      <c r="H9" s="3">
        <f>+'JAP BOP $'!H9+'KOR BOP $'!H9</f>
        <v>7184888446.7221651</v>
      </c>
      <c r="I9" s="3">
        <f>+'JAP BOP $'!I9+'KOR BOP $'!I9</f>
        <v>12887739990.217556</v>
      </c>
      <c r="J9" s="3">
        <f>+'JAP BOP $'!J9+'KOR BOP $'!J9</f>
        <v>56580936583.827293</v>
      </c>
      <c r="K9" s="3">
        <f>+'JAP BOP $'!K9+'KOR BOP $'!K9</f>
        <v>13396542738.717199</v>
      </c>
      <c r="L9" s="3">
        <f>+'JAP BOP $'!L9+'KOR BOP $'!L9</f>
        <v>35480773281.316315</v>
      </c>
      <c r="M9" s="3">
        <f>+'JAP BOP $'!M9+'KOR BOP $'!M9</f>
        <v>22451121003.465626</v>
      </c>
      <c r="N9" s="3">
        <f>+'JAP BOP $'!N9+'KOR BOP $'!N9</f>
        <v>20178964297.08091</v>
      </c>
      <c r="O9" s="3">
        <f>+'JAP BOP $'!O9+'KOR BOP $'!O9</f>
        <v>7353878319.7184696</v>
      </c>
      <c r="P9" s="3">
        <f>+'JAP BOP $'!P9+'KOR BOP $'!P9</f>
        <v>15301808984.235409</v>
      </c>
      <c r="Q9" s="3">
        <f>+'JAP BOP $'!Q9+'KOR BOP $'!Q9</f>
        <v>15097242683.747154</v>
      </c>
      <c r="R9" s="3">
        <f>+'JAP BOP $'!R9+'KOR BOP $'!R9</f>
        <v>39639021460.79248</v>
      </c>
      <c r="S9" s="3">
        <f>+'JAP BOP $'!S9+'KOR BOP $'!S9</f>
        <v>59988780359.624863</v>
      </c>
      <c r="T9" s="3">
        <f>+'JAP BOP $'!T9+'KOR BOP $'!T9</f>
        <v>-1146671728.7608275</v>
      </c>
    </row>
    <row r="10" spans="1:20" x14ac:dyDescent="0.25">
      <c r="A10" s="2">
        <v>42736</v>
      </c>
      <c r="B10" s="3">
        <f>+'JAP BOP $'!B10+'KOR BOP $'!B10</f>
        <v>311803028589.30457</v>
      </c>
      <c r="C10" s="3">
        <f>+'JAP BOP $'!C10+'KOR BOP $'!C10</f>
        <v>270681210687.72281</v>
      </c>
      <c r="D10" s="3">
        <f>+'JAP BOP $'!D10+'KOR BOP $'!D10</f>
        <v>65979135881.195869</v>
      </c>
      <c r="E10" s="3">
        <f>+'JAP BOP $'!E10+'KOR BOP $'!E10</f>
        <v>77392883229.905609</v>
      </c>
      <c r="F10" s="3">
        <f>+'JAP BOP $'!F10+'KOR BOP $'!F10</f>
        <v>75107680289.9263</v>
      </c>
      <c r="G10" s="3">
        <f>+'JAP BOP $'!G10+'KOR BOP $'!G10</f>
        <v>26415029216.454166</v>
      </c>
      <c r="H10" s="3">
        <f>+'JAP BOP $'!H10+'KOR BOP $'!H10</f>
        <v>7844213465.3297987</v>
      </c>
      <c r="I10" s="3">
        <f>+'JAP BOP $'!I10+'KOR BOP $'!I10</f>
        <v>13130078569.92835</v>
      </c>
      <c r="J10" s="3">
        <f>+'JAP BOP $'!J10+'KOR BOP $'!J10</f>
        <v>73128406207.679413</v>
      </c>
      <c r="K10" s="3">
        <f>+'JAP BOP $'!K10+'KOR BOP $'!K10</f>
        <v>8614848598.2596016</v>
      </c>
      <c r="L10" s="3">
        <f>+'JAP BOP $'!L10+'KOR BOP $'!L10</f>
        <v>-3889689978.7382813</v>
      </c>
      <c r="M10" s="3">
        <f>+'JAP BOP $'!M10+'KOR BOP $'!M10</f>
        <v>55415745354.914429</v>
      </c>
      <c r="N10" s="3">
        <f>+'JAP BOP $'!N10+'KOR BOP $'!N10</f>
        <v>16624259371.649403</v>
      </c>
      <c r="O10" s="3">
        <f>+'JAP BOP $'!O10+'KOR BOP $'!O10</f>
        <v>4580075795.7550688</v>
      </c>
      <c r="P10" s="3">
        <f>+'JAP BOP $'!P10+'KOR BOP $'!P10</f>
        <v>-20513949350.387688</v>
      </c>
      <c r="Q10" s="3">
        <f>+'JAP BOP $'!Q10+'KOR BOP $'!Q10</f>
        <v>50835669559.159363</v>
      </c>
      <c r="R10" s="3">
        <f>+'JAP BOP $'!R10+'KOR BOP $'!R10</f>
        <v>-25384721438.045605</v>
      </c>
      <c r="S10" s="3">
        <f>+'JAP BOP $'!S10+'KOR BOP $'!S10</f>
        <v>-62709738764.718964</v>
      </c>
      <c r="T10" s="3">
        <f>+'JAP BOP $'!T10+'KOR BOP $'!T10</f>
        <v>8025546341.0712919</v>
      </c>
    </row>
    <row r="11" spans="1:20" x14ac:dyDescent="0.25">
      <c r="A11" s="2">
        <v>42826</v>
      </c>
      <c r="B11" s="3">
        <f>+'JAP BOP $'!B11+'KOR BOP $'!B11</f>
        <v>311984802282.0722</v>
      </c>
      <c r="C11" s="3">
        <f>+'JAP BOP $'!C11+'KOR BOP $'!C11</f>
        <v>276563210445.09155</v>
      </c>
      <c r="D11" s="3">
        <f>+'JAP BOP $'!D11+'KOR BOP $'!D11</f>
        <v>68622115960.200195</v>
      </c>
      <c r="E11" s="3">
        <f>+'JAP BOP $'!E11+'KOR BOP $'!E11</f>
        <v>78663638365.223465</v>
      </c>
      <c r="F11" s="3">
        <f>+'JAP BOP $'!F11+'KOR BOP $'!F11</f>
        <v>74625899951.322647</v>
      </c>
      <c r="G11" s="3">
        <f>+'JAP BOP $'!G11+'KOR BOP $'!G11</f>
        <v>31023128459.913872</v>
      </c>
      <c r="H11" s="3">
        <f>+'JAP BOP $'!H11+'KOR BOP $'!H11</f>
        <v>7288889682.9182281</v>
      </c>
      <c r="I11" s="3">
        <f>+'JAP BOP $'!I11+'KOR BOP $'!I11</f>
        <v>13457840642.012638</v>
      </c>
      <c r="J11" s="3">
        <f>+'JAP BOP $'!J11+'KOR BOP $'!J11</f>
        <v>46367955550.18763</v>
      </c>
      <c r="K11" s="3">
        <f>+'JAP BOP $'!K11+'KOR BOP $'!K11</f>
        <v>8750754880.1974945</v>
      </c>
      <c r="L11" s="3">
        <f>+'JAP BOP $'!L11+'KOR BOP $'!L11</f>
        <v>55508554392.405144</v>
      </c>
      <c r="M11" s="3">
        <f>+'JAP BOP $'!M11+'KOR BOP $'!M11</f>
        <v>22921959623.452919</v>
      </c>
      <c r="N11" s="3">
        <f>+'JAP BOP $'!N11+'KOR BOP $'!N11</f>
        <v>34989210914.706467</v>
      </c>
      <c r="O11" s="3">
        <f>+'JAP BOP $'!O11+'KOR BOP $'!O11</f>
        <v>8844381393.0911007</v>
      </c>
      <c r="P11" s="3">
        <f>+'JAP BOP $'!P11+'KOR BOP $'!P11</f>
        <v>20519343477.698673</v>
      </c>
      <c r="Q11" s="3">
        <f>+'JAP BOP $'!Q11+'KOR BOP $'!Q11</f>
        <v>14077578230.361822</v>
      </c>
      <c r="R11" s="3">
        <f>+'JAP BOP $'!R11+'KOR BOP $'!R11</f>
        <v>24762043099.137585</v>
      </c>
      <c r="S11" s="3">
        <f>+'JAP BOP $'!S11+'KOR BOP $'!S11</f>
        <v>37738197076.721603</v>
      </c>
      <c r="T11" s="3">
        <f>+'JAP BOP $'!T11+'KOR BOP $'!T11</f>
        <v>8866784415.7465019</v>
      </c>
    </row>
    <row r="12" spans="1:20" x14ac:dyDescent="0.25">
      <c r="A12" s="2">
        <v>42917</v>
      </c>
      <c r="B12" s="3">
        <f>+'JAP BOP $'!B12+'KOR BOP $'!B12</f>
        <v>319350163620.20313</v>
      </c>
      <c r="C12" s="3">
        <f>+'JAP BOP $'!C12+'KOR BOP $'!C12</f>
        <v>276781339834.67395</v>
      </c>
      <c r="D12" s="3">
        <f>+'JAP BOP $'!D12+'KOR BOP $'!D12</f>
        <v>70634146601.594894</v>
      </c>
      <c r="E12" s="3">
        <f>+'JAP BOP $'!E12+'KOR BOP $'!E12</f>
        <v>81305641502.032455</v>
      </c>
      <c r="F12" s="3">
        <f>+'JAP BOP $'!F12+'KOR BOP $'!F12</f>
        <v>80282437187.916962</v>
      </c>
      <c r="G12" s="3">
        <f>+'JAP BOP $'!G12+'KOR BOP $'!G12</f>
        <v>27996325963.880337</v>
      </c>
      <c r="H12" s="3">
        <f>+'JAP BOP $'!H12+'KOR BOP $'!H12</f>
        <v>7271425294.421731</v>
      </c>
      <c r="I12" s="3">
        <f>+'JAP BOP $'!I12+'KOR BOP $'!I12</f>
        <v>14635276857.461044</v>
      </c>
      <c r="J12" s="3">
        <f>+'JAP BOP $'!J12+'KOR BOP $'!J12</f>
        <v>43736925997.82309</v>
      </c>
      <c r="K12" s="3">
        <f>+'JAP BOP $'!K12+'KOR BOP $'!K12</f>
        <v>4974369773.3070297</v>
      </c>
      <c r="L12" s="3">
        <f>+'JAP BOP $'!L12+'KOR BOP $'!L12</f>
        <v>78691365183.920105</v>
      </c>
      <c r="M12" s="3">
        <f>+'JAP BOP $'!M12+'KOR BOP $'!M12</f>
        <v>52229076619.654175</v>
      </c>
      <c r="N12" s="3">
        <f>+'JAP BOP $'!N12+'KOR BOP $'!N12</f>
        <v>35276709683.670654</v>
      </c>
      <c r="O12" s="3">
        <f>+'JAP BOP $'!O12+'KOR BOP $'!O12</f>
        <v>3593238364.5270977</v>
      </c>
      <c r="P12" s="3">
        <f>+'JAP BOP $'!P12+'KOR BOP $'!P12</f>
        <v>43414655500.249451</v>
      </c>
      <c r="Q12" s="3">
        <f>+'JAP BOP $'!Q12+'KOR BOP $'!Q12</f>
        <v>48635838255.127075</v>
      </c>
      <c r="R12" s="3">
        <f>+'JAP BOP $'!R12+'KOR BOP $'!R12</f>
        <v>64838425399.873413</v>
      </c>
      <c r="S12" s="3">
        <f>+'JAP BOP $'!S12+'KOR BOP $'!S12</f>
        <v>71650581130.013397</v>
      </c>
      <c r="T12" s="3">
        <f>+'JAP BOP $'!T12+'KOR BOP $'!T12</f>
        <v>6231334941.9411688</v>
      </c>
    </row>
    <row r="13" spans="1:20" x14ac:dyDescent="0.25">
      <c r="A13" s="2">
        <v>43009</v>
      </c>
      <c r="B13" s="3">
        <f>+'JAP BOP $'!B13+'KOR BOP $'!B13</f>
        <v>324045351308.63098</v>
      </c>
      <c r="C13" s="3">
        <f>+'JAP BOP $'!C13+'KOR BOP $'!C13</f>
        <v>285317864625.53674</v>
      </c>
      <c r="D13" s="3">
        <f>+'JAP BOP $'!D13+'KOR BOP $'!D13</f>
        <v>71808588106.325165</v>
      </c>
      <c r="E13" s="3">
        <f>+'JAP BOP $'!E13+'KOR BOP $'!E13</f>
        <v>82669477614.703156</v>
      </c>
      <c r="F13" s="3">
        <f>+'JAP BOP $'!F13+'KOR BOP $'!F13</f>
        <v>78148619902.45163</v>
      </c>
      <c r="G13" s="3">
        <f>+'JAP BOP $'!G13+'KOR BOP $'!G13</f>
        <v>30794822674.190159</v>
      </c>
      <c r="H13" s="3">
        <f>+'JAP BOP $'!H13+'KOR BOP $'!H13</f>
        <v>7383540685.1503563</v>
      </c>
      <c r="I13" s="3">
        <f>+'JAP BOP $'!I13+'KOR BOP $'!I13</f>
        <v>14421339488.705299</v>
      </c>
      <c r="J13" s="3">
        <f>+'JAP BOP $'!J13+'KOR BOP $'!J13</f>
        <v>44603615624.984924</v>
      </c>
      <c r="K13" s="3">
        <f>+'JAP BOP $'!K13+'KOR BOP $'!K13</f>
        <v>14386766926.972929</v>
      </c>
      <c r="L13" s="3">
        <f>+'JAP BOP $'!L13+'KOR BOP $'!L13</f>
        <v>48277148600.89537</v>
      </c>
      <c r="M13" s="3">
        <f>+'JAP BOP $'!M13+'KOR BOP $'!M13</f>
        <v>39416084846.816963</v>
      </c>
      <c r="N13" s="3">
        <f>+'JAP BOP $'!N13+'KOR BOP $'!N13</f>
        <v>48001403669.169083</v>
      </c>
      <c r="O13" s="3">
        <f>+'JAP BOP $'!O13+'KOR BOP $'!O13</f>
        <v>8098257838.6327944</v>
      </c>
      <c r="P13" s="3">
        <f>+'JAP BOP $'!P13+'KOR BOP $'!P13</f>
        <v>275744931.72628689</v>
      </c>
      <c r="Q13" s="3">
        <f>+'JAP BOP $'!Q13+'KOR BOP $'!Q13</f>
        <v>31317827008.184174</v>
      </c>
      <c r="R13" s="3">
        <f>+'JAP BOP $'!R13+'KOR BOP $'!R13</f>
        <v>-42813932934.16217</v>
      </c>
      <c r="S13" s="3">
        <f>+'JAP BOP $'!S13+'KOR BOP $'!S13</f>
        <v>-47545458450.623726</v>
      </c>
      <c r="T13" s="3">
        <f>+'JAP BOP $'!T13+'KOR BOP $'!T13</f>
        <v>4920981330.7430677</v>
      </c>
    </row>
    <row r="14" spans="1:20" x14ac:dyDescent="0.25">
      <c r="A14" s="2">
        <v>43101</v>
      </c>
      <c r="B14" s="3">
        <f>+'JAP BOP $'!B14+'KOR BOP $'!B14</f>
        <v>341861911078.8717</v>
      </c>
      <c r="C14" s="3">
        <f>+'JAP BOP $'!C14+'KOR BOP $'!C14</f>
        <v>308922367048.70825</v>
      </c>
      <c r="D14" s="3">
        <f>+'JAP BOP $'!D14+'KOR BOP $'!D14</f>
        <v>74395692583.862</v>
      </c>
      <c r="E14" s="3">
        <f>+'JAP BOP $'!E14+'KOR BOP $'!E14</f>
        <v>84070810013.911194</v>
      </c>
      <c r="F14" s="3">
        <f>+'JAP BOP $'!F14+'KOR BOP $'!F14</f>
        <v>83625789157.480881</v>
      </c>
      <c r="G14" s="3">
        <f>+'JAP BOP $'!G14+'KOR BOP $'!G14</f>
        <v>34181839131.631004</v>
      </c>
      <c r="H14" s="3">
        <f>+'JAP BOP $'!H14+'KOR BOP $'!H14</f>
        <v>7504509936.3980169</v>
      </c>
      <c r="I14" s="3">
        <f>+'JAP BOP $'!I14+'KOR BOP $'!I14</f>
        <v>15196071391.242659</v>
      </c>
      <c r="J14" s="3">
        <f>+'JAP BOP $'!J14+'KOR BOP $'!J14</f>
        <v>44599129289.344688</v>
      </c>
      <c r="K14" s="3">
        <f>+'JAP BOP $'!K14+'KOR BOP $'!K14</f>
        <v>6174321254.6478329</v>
      </c>
      <c r="L14" s="3">
        <f>+'JAP BOP $'!L14+'KOR BOP $'!L14</f>
        <v>45824282388.094421</v>
      </c>
      <c r="M14" s="3">
        <f>+'JAP BOP $'!M14+'KOR BOP $'!M14</f>
        <v>-13204485407.682686</v>
      </c>
      <c r="N14" s="3">
        <f>+'JAP BOP $'!N14+'KOR BOP $'!N14</f>
        <v>26899922601.67498</v>
      </c>
      <c r="O14" s="3">
        <f>+'JAP BOP $'!O14+'KOR BOP $'!O14</f>
        <v>-14358694881.661236</v>
      </c>
      <c r="P14" s="3">
        <f>+'JAP BOP $'!P14+'KOR BOP $'!P14</f>
        <v>18924359786.419441</v>
      </c>
      <c r="Q14" s="3">
        <f>+'JAP BOP $'!Q14+'KOR BOP $'!Q14</f>
        <v>1154209473.9785519</v>
      </c>
      <c r="R14" s="3">
        <f>+'JAP BOP $'!R14+'KOR BOP $'!R14</f>
        <v>107689109469.72459</v>
      </c>
      <c r="S14" s="3">
        <f>+'JAP BOP $'!S14+'KOR BOP $'!S14</f>
        <v>131599499105.86893</v>
      </c>
      <c r="T14" s="3">
        <f>+'JAP BOP $'!T14+'KOR BOP $'!T14</f>
        <v>6927768304.4457512</v>
      </c>
    </row>
    <row r="15" spans="1:20" x14ac:dyDescent="0.25">
      <c r="A15" s="2">
        <v>43191</v>
      </c>
      <c r="B15" s="3">
        <f>+'JAP BOP $'!B15+'KOR BOP $'!B15</f>
        <v>346572391228.01337</v>
      </c>
      <c r="C15" s="3">
        <f>+'JAP BOP $'!C15+'KOR BOP $'!C15</f>
        <v>306544550605.98798</v>
      </c>
      <c r="D15" s="3">
        <f>+'JAP BOP $'!D15+'KOR BOP $'!D15</f>
        <v>74700834452.141159</v>
      </c>
      <c r="E15" s="3">
        <f>+'JAP BOP $'!E15+'KOR BOP $'!E15</f>
        <v>85652786682.023788</v>
      </c>
      <c r="F15" s="3">
        <f>+'JAP BOP $'!F15+'KOR BOP $'!F15</f>
        <v>85257939191.867279</v>
      </c>
      <c r="G15" s="3">
        <f>+'JAP BOP $'!G15+'KOR BOP $'!G15</f>
        <v>35436783059.187042</v>
      </c>
      <c r="H15" s="3">
        <f>+'JAP BOP $'!H15+'KOR BOP $'!H15</f>
        <v>7857294176.9982014</v>
      </c>
      <c r="I15" s="3">
        <f>+'JAP BOP $'!I15+'KOR BOP $'!I15</f>
        <v>14600428860.05475</v>
      </c>
      <c r="J15" s="3">
        <f>+'JAP BOP $'!J15+'KOR BOP $'!J15</f>
        <v>51111521077.60096</v>
      </c>
      <c r="K15" s="3">
        <f>+'JAP BOP $'!K15+'KOR BOP $'!K15</f>
        <v>12385237092.489254</v>
      </c>
      <c r="L15" s="3">
        <f>+'JAP BOP $'!L15+'KOR BOP $'!L15</f>
        <v>69853664093.642548</v>
      </c>
      <c r="M15" s="3">
        <f>+'JAP BOP $'!M15+'KOR BOP $'!M15</f>
        <v>45144045637.78495</v>
      </c>
      <c r="N15" s="3">
        <f>+'JAP BOP $'!N15+'KOR BOP $'!N15</f>
        <v>41919863655.576202</v>
      </c>
      <c r="O15" s="3">
        <f>+'JAP BOP $'!O15+'KOR BOP $'!O15</f>
        <v>-19041979534.727936</v>
      </c>
      <c r="P15" s="3">
        <f>+'JAP BOP $'!P15+'KOR BOP $'!P15</f>
        <v>27933800438.066353</v>
      </c>
      <c r="Q15" s="3">
        <f>+'JAP BOP $'!Q15+'KOR BOP $'!Q15</f>
        <v>64186025172.512894</v>
      </c>
      <c r="R15" s="3">
        <f>+'JAP BOP $'!R15+'KOR BOP $'!R15</f>
        <v>30546034640.089848</v>
      </c>
      <c r="S15" s="3">
        <f>+'JAP BOP $'!S15+'KOR BOP $'!S15</f>
        <v>49311092094.457985</v>
      </c>
      <c r="T15" s="3">
        <f>+'JAP BOP $'!T15+'KOR BOP $'!T15</f>
        <v>21619255102.166016</v>
      </c>
    </row>
    <row r="16" spans="1:20" x14ac:dyDescent="0.25">
      <c r="A16" s="2">
        <v>43282</v>
      </c>
      <c r="B16" s="3">
        <f>+'JAP BOP $'!B16+'KOR BOP $'!B16</f>
        <v>341468270314.79132</v>
      </c>
      <c r="C16" s="3">
        <f>+'JAP BOP $'!C16+'KOR BOP $'!C16</f>
        <v>309509051458.66376</v>
      </c>
      <c r="D16" s="3">
        <f>+'JAP BOP $'!D16+'KOR BOP $'!D16</f>
        <v>73968550211.199951</v>
      </c>
      <c r="E16" s="3">
        <f>+'JAP BOP $'!E16+'KOR BOP $'!E16</f>
        <v>83314501637.999146</v>
      </c>
      <c r="F16" s="3">
        <f>+'JAP BOP $'!F16+'KOR BOP $'!F16</f>
        <v>84196364563.426529</v>
      </c>
      <c r="G16" s="3">
        <f>+'JAP BOP $'!G16+'KOR BOP $'!G16</f>
        <v>34295896783.131866</v>
      </c>
      <c r="H16" s="3">
        <f>+'JAP BOP $'!H16+'KOR BOP $'!H16</f>
        <v>7473697072.1698895</v>
      </c>
      <c r="I16" s="3">
        <f>+'JAP BOP $'!I16+'KOR BOP $'!I16</f>
        <v>13865597346.198559</v>
      </c>
      <c r="J16" s="3">
        <f>+'JAP BOP $'!J16+'KOR BOP $'!J16</f>
        <v>52424974728.127365</v>
      </c>
      <c r="K16" s="3">
        <f>+'JAP BOP $'!K16+'KOR BOP $'!K16</f>
        <v>8882754648.7776737</v>
      </c>
      <c r="L16" s="3">
        <f>+'JAP BOP $'!L16+'KOR BOP $'!L16</f>
        <v>83537761514.463165</v>
      </c>
      <c r="M16" s="3">
        <f>+'JAP BOP $'!M16+'KOR BOP $'!M16</f>
        <v>30659142517.102413</v>
      </c>
      <c r="N16" s="3">
        <f>+'JAP BOP $'!N16+'KOR BOP $'!N16</f>
        <v>39660174318.799995</v>
      </c>
      <c r="O16" s="3">
        <f>+'JAP BOP $'!O16+'KOR BOP $'!O16</f>
        <v>3866863616.8297067</v>
      </c>
      <c r="P16" s="3">
        <f>+'JAP BOP $'!P16+'KOR BOP $'!P16</f>
        <v>43877587195.66317</v>
      </c>
      <c r="Q16" s="3">
        <f>+'JAP BOP $'!Q16+'KOR BOP $'!Q16</f>
        <v>26792278900.272709</v>
      </c>
      <c r="R16" s="3">
        <f>+'JAP BOP $'!R16+'KOR BOP $'!R16</f>
        <v>38733936296.764557</v>
      </c>
      <c r="S16" s="3">
        <f>+'JAP BOP $'!S16+'KOR BOP $'!S16</f>
        <v>90347200029.561844</v>
      </c>
      <c r="T16" s="3">
        <f>+'JAP BOP $'!T16+'KOR BOP $'!T16</f>
        <v>11174409254.973629</v>
      </c>
    </row>
    <row r="17" spans="1:20" x14ac:dyDescent="0.25">
      <c r="A17" s="2">
        <v>43374</v>
      </c>
      <c r="B17" s="3">
        <f>+'JAP BOP $'!B17+'KOR BOP $'!B17</f>
        <v>332361132365.41309</v>
      </c>
      <c r="C17" s="3">
        <f>+'JAP BOP $'!C17+'KOR BOP $'!C17</f>
        <v>313976285955.4024</v>
      </c>
      <c r="D17" s="3">
        <f>+'JAP BOP $'!D17+'KOR BOP $'!D17</f>
        <v>74496905364.445694</v>
      </c>
      <c r="E17" s="3">
        <f>+'JAP BOP $'!E17+'KOR BOP $'!E17</f>
        <v>83568475720.183258</v>
      </c>
      <c r="F17" s="3">
        <f>+'JAP BOP $'!F17+'KOR BOP $'!F17</f>
        <v>84465876303.438126</v>
      </c>
      <c r="G17" s="3">
        <f>+'JAP BOP $'!G17+'KOR BOP $'!G17</f>
        <v>36822264742.061165</v>
      </c>
      <c r="H17" s="3">
        <f>+'JAP BOP $'!H17+'KOR BOP $'!H17</f>
        <v>8396137526.5676794</v>
      </c>
      <c r="I17" s="3">
        <f>+'JAP BOP $'!I17+'KOR BOP $'!I17</f>
        <v>13841569070.730101</v>
      </c>
      <c r="J17" s="3">
        <f>+'JAP BOP $'!J17+'KOR BOP $'!J17</f>
        <v>50334289808.628944</v>
      </c>
      <c r="K17" s="3">
        <f>+'JAP BOP $'!K17+'KOR BOP $'!K17</f>
        <v>10003052825.430643</v>
      </c>
      <c r="L17" s="3">
        <f>+'JAP BOP $'!L17+'KOR BOP $'!L17</f>
        <v>57981940649.776558</v>
      </c>
      <c r="M17" s="3">
        <f>+'JAP BOP $'!M17+'KOR BOP $'!M17</f>
        <v>55061733967.43441</v>
      </c>
      <c r="N17" s="3">
        <f>+'JAP BOP $'!N17+'KOR BOP $'!N17</f>
        <v>19102332627.63147</v>
      </c>
      <c r="O17" s="3">
        <f>+'JAP BOP $'!O17+'KOR BOP $'!O17</f>
        <v>-18143023700.708748</v>
      </c>
      <c r="P17" s="3">
        <f>+'JAP BOP $'!P17+'KOR BOP $'!P17</f>
        <v>38879608022.145088</v>
      </c>
      <c r="Q17" s="3">
        <f>+'JAP BOP $'!Q17+'KOR BOP $'!Q17</f>
        <v>73204757668.143158</v>
      </c>
      <c r="R17" s="3">
        <f>+'JAP BOP $'!R17+'KOR BOP $'!R17</f>
        <v>-34823959446.398132</v>
      </c>
      <c r="S17" s="3">
        <f>+'JAP BOP $'!S17+'KOR BOP $'!S17</f>
        <v>-46753600541.540436</v>
      </c>
      <c r="T17" s="3">
        <f>+'JAP BOP $'!T17+'KOR BOP $'!T17</f>
        <v>2044769134.4595685</v>
      </c>
    </row>
    <row r="18" spans="1:20" x14ac:dyDescent="0.25">
      <c r="A18" s="2">
        <v>43466</v>
      </c>
      <c r="B18" s="3">
        <f>+'JAP BOP $'!B18+'KOR BOP $'!B18</f>
        <v>318388285652.70093</v>
      </c>
      <c r="C18" s="3">
        <f>+'JAP BOP $'!C18+'KOR BOP $'!C18</f>
        <v>293901597186.94421</v>
      </c>
      <c r="D18" s="3">
        <f>+'JAP BOP $'!D18+'KOR BOP $'!D18</f>
        <v>76758394409.22403</v>
      </c>
      <c r="E18" s="3">
        <f>+'JAP BOP $'!E18+'KOR BOP $'!E18</f>
        <v>86745890722.744583</v>
      </c>
      <c r="F18" s="3">
        <f>+'JAP BOP $'!F18+'KOR BOP $'!F18</f>
        <v>87218223347.714645</v>
      </c>
      <c r="G18" s="3">
        <f>+'JAP BOP $'!G18+'KOR BOP $'!G18</f>
        <v>36027394865.805984</v>
      </c>
      <c r="H18" s="3">
        <f>+'JAP BOP $'!H18+'KOR BOP $'!H18</f>
        <v>10963383002.305796</v>
      </c>
      <c r="I18" s="3">
        <f>+'JAP BOP $'!I18+'KOR BOP $'!I18</f>
        <v>15288455178.036753</v>
      </c>
      <c r="J18" s="3">
        <f>+'JAP BOP $'!J18+'KOR BOP $'!J18</f>
        <v>111556200041.73067</v>
      </c>
      <c r="K18" s="3">
        <f>+'JAP BOP $'!K18+'KOR BOP $'!K18</f>
        <v>16264452397.476469</v>
      </c>
      <c r="L18" s="3">
        <f>+'JAP BOP $'!L18+'KOR BOP $'!L18</f>
        <v>84804646146.090149</v>
      </c>
      <c r="M18" s="3">
        <f>+'JAP BOP $'!M18+'KOR BOP $'!M18</f>
        <v>55098574116.015244</v>
      </c>
      <c r="N18" s="3">
        <f>+'JAP BOP $'!N18+'KOR BOP $'!N18</f>
        <v>5972303819.7654667</v>
      </c>
      <c r="O18" s="3">
        <f>+'JAP BOP $'!O18+'KOR BOP $'!O18</f>
        <v>9821167248.0334396</v>
      </c>
      <c r="P18" s="3">
        <f>+'JAP BOP $'!P18+'KOR BOP $'!P18</f>
        <v>78832342326.324677</v>
      </c>
      <c r="Q18" s="3">
        <f>+'JAP BOP $'!Q18+'KOR BOP $'!Q18</f>
        <v>45277406867.981804</v>
      </c>
      <c r="R18" s="3">
        <f>+'JAP BOP $'!R18+'KOR BOP $'!R18</f>
        <v>16905496532.263615</v>
      </c>
      <c r="S18" s="3">
        <f>+'JAP BOP $'!S18+'KOR BOP $'!S18</f>
        <v>67742982767.903435</v>
      </c>
      <c r="T18" s="3">
        <f>+'JAP BOP $'!T18+'KOR BOP $'!T18</f>
        <v>11301477508.342848</v>
      </c>
    </row>
    <row r="19" spans="1:20" x14ac:dyDescent="0.25">
      <c r="A19" s="2">
        <v>43556</v>
      </c>
      <c r="B19" s="3">
        <f>+'JAP BOP $'!B19+'KOR BOP $'!B19</f>
        <v>314558783888.82031</v>
      </c>
      <c r="C19" s="3">
        <f>+'JAP BOP $'!C19+'KOR BOP $'!C19</f>
        <v>298475205818.46198</v>
      </c>
      <c r="D19" s="3">
        <f>+'JAP BOP $'!D19+'KOR BOP $'!D19</f>
        <v>80043073521.934875</v>
      </c>
      <c r="E19" s="3">
        <f>+'JAP BOP $'!E19+'KOR BOP $'!E19</f>
        <v>87207649403.147827</v>
      </c>
      <c r="F19" s="3">
        <f>+'JAP BOP $'!F19+'KOR BOP $'!F19</f>
        <v>88112059386.117325</v>
      </c>
      <c r="G19" s="3">
        <f>+'JAP BOP $'!G19+'KOR BOP $'!G19</f>
        <v>36142522387.982231</v>
      </c>
      <c r="H19" s="3">
        <f>+'JAP BOP $'!H19+'KOR BOP $'!H19</f>
        <v>11747003774.654699</v>
      </c>
      <c r="I19" s="3">
        <f>+'JAP BOP $'!I19+'KOR BOP $'!I19</f>
        <v>15530098119.954863</v>
      </c>
      <c r="J19" s="3">
        <f>+'JAP BOP $'!J19+'KOR BOP $'!J19</f>
        <v>64433053896.728973</v>
      </c>
      <c r="K19" s="3">
        <f>+'JAP BOP $'!K19+'KOR BOP $'!K19</f>
        <v>9526101948.9987373</v>
      </c>
      <c r="L19" s="3">
        <f>+'JAP BOP $'!L19+'KOR BOP $'!L19</f>
        <v>69537981264.721405</v>
      </c>
      <c r="M19" s="3">
        <f>+'JAP BOP $'!M19+'KOR BOP $'!M19</f>
        <v>36295012048.833176</v>
      </c>
      <c r="N19" s="3">
        <f>+'JAP BOP $'!N19+'KOR BOP $'!N19</f>
        <v>20228684233.865273</v>
      </c>
      <c r="O19" s="3">
        <f>+'JAP BOP $'!O19+'KOR BOP $'!O19</f>
        <v>14395957783.887459</v>
      </c>
      <c r="P19" s="3">
        <f>+'JAP BOP $'!P19+'KOR BOP $'!P19</f>
        <v>49309297030.856133</v>
      </c>
      <c r="Q19" s="3">
        <f>+'JAP BOP $'!Q19+'KOR BOP $'!Q19</f>
        <v>21899054264.945717</v>
      </c>
      <c r="R19" s="3">
        <f>+'JAP BOP $'!R19+'KOR BOP $'!R19</f>
        <v>-23331029932.628479</v>
      </c>
      <c r="S19" s="3">
        <f>+'JAP BOP $'!S19+'KOR BOP $'!S19</f>
        <v>6551990420.0316057</v>
      </c>
      <c r="T19" s="3">
        <f>+'JAP BOP $'!T19+'KOR BOP $'!T19</f>
        <v>9399219087.1552315</v>
      </c>
    </row>
    <row r="20" spans="1:20" x14ac:dyDescent="0.25">
      <c r="A20" s="2">
        <v>43647</v>
      </c>
      <c r="B20" s="3">
        <f>+'JAP BOP $'!B20+'KOR BOP $'!B20</f>
        <v>313840040478.89001</v>
      </c>
      <c r="C20" s="3">
        <f>+'JAP BOP $'!C20+'KOR BOP $'!C20</f>
        <v>296351736536.87561</v>
      </c>
      <c r="D20" s="3">
        <f>+'JAP BOP $'!D20+'KOR BOP $'!D20</f>
        <v>78784646610.340103</v>
      </c>
      <c r="E20" s="3">
        <f>+'JAP BOP $'!E20+'KOR BOP $'!E20</f>
        <v>90061178273.510101</v>
      </c>
      <c r="F20" s="3">
        <f>+'JAP BOP $'!F20+'KOR BOP $'!F20</f>
        <v>93100561676.559326</v>
      </c>
      <c r="G20" s="3">
        <f>+'JAP BOP $'!G20+'KOR BOP $'!G20</f>
        <v>37421682345.581268</v>
      </c>
      <c r="H20" s="3">
        <f>+'JAP BOP $'!H20+'KOR BOP $'!H20</f>
        <v>10024923761.887733</v>
      </c>
      <c r="I20" s="3">
        <f>+'JAP BOP $'!I20+'KOR BOP $'!I20</f>
        <v>15668575817.264652</v>
      </c>
      <c r="J20" s="3">
        <f>+'JAP BOP $'!J20+'KOR BOP $'!J20</f>
        <v>52338051536.87542</v>
      </c>
      <c r="K20" s="3">
        <f>+'JAP BOP $'!K20+'KOR BOP $'!K20</f>
        <v>6852138074.7580328</v>
      </c>
      <c r="L20" s="3">
        <f>+'JAP BOP $'!L20+'KOR BOP $'!L20</f>
        <v>50618217057.355942</v>
      </c>
      <c r="M20" s="3">
        <f>+'JAP BOP $'!M20+'KOR BOP $'!M20</f>
        <v>443590300.81085587</v>
      </c>
      <c r="N20" s="3">
        <f>+'JAP BOP $'!N20+'KOR BOP $'!N20</f>
        <v>19643148293.81427</v>
      </c>
      <c r="O20" s="3">
        <f>+'JAP BOP $'!O20+'KOR BOP $'!O20</f>
        <v>-7708147199.371376</v>
      </c>
      <c r="P20" s="3">
        <f>+'JAP BOP $'!P20+'KOR BOP $'!P20</f>
        <v>30975068763.541672</v>
      </c>
      <c r="Q20" s="3">
        <f>+'JAP BOP $'!Q20+'KOR BOP $'!Q20</f>
        <v>8151737500.1822319</v>
      </c>
      <c r="R20" s="3">
        <f>+'JAP BOP $'!R20+'KOR BOP $'!R20</f>
        <v>24992569953.15189</v>
      </c>
      <c r="S20" s="3">
        <f>+'JAP BOP $'!S20+'KOR BOP $'!S20</f>
        <v>43350361618.33712</v>
      </c>
      <c r="T20" s="3">
        <f>+'JAP BOP $'!T20+'KOR BOP $'!T20</f>
        <v>2266952932.0699482</v>
      </c>
    </row>
    <row r="21" spans="1:20" x14ac:dyDescent="0.25">
      <c r="A21" s="2">
        <v>43739</v>
      </c>
      <c r="B21" s="3">
        <f>+'JAP BOP $'!B21+'KOR BOP $'!B21</f>
        <v>307447037901.08447</v>
      </c>
      <c r="C21" s="3">
        <f>+'JAP BOP $'!C21+'KOR BOP $'!C21</f>
        <v>286218520519.23877</v>
      </c>
      <c r="D21" s="3">
        <f>+'JAP BOP $'!D21+'KOR BOP $'!D21</f>
        <v>77667007721.153687</v>
      </c>
      <c r="E21" s="3">
        <f>+'JAP BOP $'!E21+'KOR BOP $'!E21</f>
        <v>86669525828.531952</v>
      </c>
      <c r="F21" s="3">
        <f>+'JAP BOP $'!F21+'KOR BOP $'!F21</f>
        <v>86653548207.544907</v>
      </c>
      <c r="G21" s="3">
        <f>+'JAP BOP $'!G21+'KOR BOP $'!G21</f>
        <v>35910553782.079895</v>
      </c>
      <c r="H21" s="3">
        <f>+'JAP BOP $'!H21+'KOR BOP $'!H21</f>
        <v>10121602152.67135</v>
      </c>
      <c r="I21" s="3">
        <f>+'JAP BOP $'!I21+'KOR BOP $'!I21</f>
        <v>15159969901.297077</v>
      </c>
      <c r="J21" s="3">
        <f>+'JAP BOP $'!J21+'KOR BOP $'!J21</f>
        <v>65197549735.211739</v>
      </c>
      <c r="K21" s="3">
        <f>+'JAP BOP $'!K21+'KOR BOP $'!K21</f>
        <v>16970038971.127872</v>
      </c>
      <c r="L21" s="3">
        <f>+'JAP BOP $'!L21+'KOR BOP $'!L21</f>
        <v>39229423989.389824</v>
      </c>
      <c r="M21" s="3">
        <f>+'JAP BOP $'!M21+'KOR BOP $'!M21</f>
        <v>23800318357.174816</v>
      </c>
      <c r="N21" s="3">
        <f>+'JAP BOP $'!N21+'KOR BOP $'!N21</f>
        <v>23609740551.785698</v>
      </c>
      <c r="O21" s="3">
        <f>+'JAP BOP $'!O21+'KOR BOP $'!O21</f>
        <v>15429205853.031338</v>
      </c>
      <c r="P21" s="3">
        <f>+'JAP BOP $'!P21+'KOR BOP $'!P21</f>
        <v>15619683437.604126</v>
      </c>
      <c r="Q21" s="3">
        <f>+'JAP BOP $'!Q21+'KOR BOP $'!Q21</f>
        <v>8371112504.1434784</v>
      </c>
      <c r="R21" s="3">
        <f>+'JAP BOP $'!R21+'KOR BOP $'!R21</f>
        <v>-32603917994.427334</v>
      </c>
      <c r="S21" s="3">
        <f>+'JAP BOP $'!S21+'KOR BOP $'!S21</f>
        <v>-9527489176.568367</v>
      </c>
      <c r="T21" s="3">
        <f>+'JAP BOP $'!T21+'KOR BOP $'!T21</f>
        <v>4012081614.6098471</v>
      </c>
    </row>
    <row r="22" spans="1:20" x14ac:dyDescent="0.25">
      <c r="A22" s="2">
        <v>43831</v>
      </c>
      <c r="B22" s="3">
        <f>+'JAP BOP $'!B22+'KOR BOP $'!B22</f>
        <v>300810213973.53259</v>
      </c>
      <c r="C22" s="3">
        <f>+'JAP BOP $'!C22+'KOR BOP $'!C22</f>
        <v>276784234447.78223</v>
      </c>
      <c r="D22" s="3">
        <f>+'JAP BOP $'!D22+'KOR BOP $'!D22</f>
        <v>69916598564.198273</v>
      </c>
      <c r="E22" s="3">
        <f>+'JAP BOP $'!E22+'KOR BOP $'!E22</f>
        <v>83107367517.252502</v>
      </c>
      <c r="F22" s="3">
        <f>+'JAP BOP $'!F22+'KOR BOP $'!F22</f>
        <v>87280042236.568466</v>
      </c>
      <c r="G22" s="3">
        <f>+'JAP BOP $'!G22+'KOR BOP $'!G22</f>
        <v>31490689569.353165</v>
      </c>
      <c r="H22" s="3">
        <f>+'JAP BOP $'!H22+'KOR BOP $'!H22</f>
        <v>10295938959.322811</v>
      </c>
      <c r="I22" s="3">
        <f>+'JAP BOP $'!I22+'KOR BOP $'!I22</f>
        <v>14650309974.189871</v>
      </c>
      <c r="J22" s="3">
        <f>+'JAP BOP $'!J22+'KOR BOP $'!J22</f>
        <v>51870719910.011879</v>
      </c>
      <c r="K22" s="3">
        <f>+'JAP BOP $'!K22+'KOR BOP $'!K22</f>
        <v>2034529485.4245069</v>
      </c>
      <c r="L22" s="3">
        <f>+'JAP BOP $'!L22+'KOR BOP $'!L22</f>
        <v>112476213684.1478</v>
      </c>
      <c r="M22" s="3">
        <f>+'JAP BOP $'!M22+'KOR BOP $'!M22</f>
        <v>-34610093919.475777</v>
      </c>
      <c r="N22" s="3">
        <f>+'JAP BOP $'!N22+'KOR BOP $'!N22</f>
        <v>44950993983.942673</v>
      </c>
      <c r="O22" s="3">
        <f>+'JAP BOP $'!O22+'KOR BOP $'!O22</f>
        <v>-50472834232.601212</v>
      </c>
      <c r="P22" s="3">
        <f>+'JAP BOP $'!P22+'KOR BOP $'!P22</f>
        <v>67525219700.205124</v>
      </c>
      <c r="Q22" s="3">
        <f>+'JAP BOP $'!Q22+'KOR BOP $'!Q22</f>
        <v>15862740313.125435</v>
      </c>
      <c r="R22" s="3">
        <f>+'JAP BOP $'!R22+'KOR BOP $'!R22</f>
        <v>343632114461.60382</v>
      </c>
      <c r="S22" s="3">
        <f>+'JAP BOP $'!S22+'KOR BOP $'!S22</f>
        <v>486725370305.75385</v>
      </c>
      <c r="T22" s="3">
        <f>+'JAP BOP $'!T22+'KOR BOP $'!T22</f>
        <v>-2093859156.2712641</v>
      </c>
    </row>
    <row r="23" spans="1:20" x14ac:dyDescent="0.25">
      <c r="A23" s="2">
        <v>43922</v>
      </c>
      <c r="B23" s="3">
        <f>+'JAP BOP $'!B23+'KOR BOP $'!B23</f>
        <v>243167964116.14023</v>
      </c>
      <c r="C23" s="3">
        <f>+'JAP BOP $'!C23+'KOR BOP $'!C23</f>
        <v>248808615481.76273</v>
      </c>
      <c r="D23" s="3">
        <f>+'JAP BOP $'!D23+'KOR BOP $'!D23</f>
        <v>59709401931.366074</v>
      </c>
      <c r="E23" s="3">
        <f>+'JAP BOP $'!E23+'KOR BOP $'!E23</f>
        <v>72781589906.683258</v>
      </c>
      <c r="F23" s="3">
        <f>+'JAP BOP $'!F23+'KOR BOP $'!F23</f>
        <v>74305950866.680328</v>
      </c>
      <c r="G23" s="3">
        <f>+'JAP BOP $'!G23+'KOR BOP $'!G23</f>
        <v>30347631807.760227</v>
      </c>
      <c r="H23" s="3">
        <f>+'JAP BOP $'!H23+'KOR BOP $'!H23</f>
        <v>11048046709.171667</v>
      </c>
      <c r="I23" s="3">
        <f>+'JAP BOP $'!I23+'KOR BOP $'!I23</f>
        <v>15673530396.057829</v>
      </c>
      <c r="J23" s="3">
        <f>+'JAP BOP $'!J23+'KOR BOP $'!J23</f>
        <v>57965133981.503334</v>
      </c>
      <c r="K23" s="3">
        <f>+'JAP BOP $'!K23+'KOR BOP $'!K23</f>
        <v>47757015097.996727</v>
      </c>
      <c r="L23" s="3">
        <f>+'JAP BOP $'!L23+'KOR BOP $'!L23</f>
        <v>48663259921.361298</v>
      </c>
      <c r="M23" s="3">
        <f>+'JAP BOP $'!M23+'KOR BOP $'!M23</f>
        <v>8973436565.3675747</v>
      </c>
      <c r="N23" s="3">
        <f>+'JAP BOP $'!N23+'KOR BOP $'!N23</f>
        <v>36639812913.23497</v>
      </c>
      <c r="O23" s="3">
        <f>+'JAP BOP $'!O23+'KOR BOP $'!O23</f>
        <v>-41225044286.550423</v>
      </c>
      <c r="P23" s="3">
        <f>+'JAP BOP $'!P23+'KOR BOP $'!P23</f>
        <v>12023447008.126333</v>
      </c>
      <c r="Q23" s="3">
        <f>+'JAP BOP $'!Q23+'KOR BOP $'!Q23</f>
        <v>50198480851.917999</v>
      </c>
      <c r="R23" s="3">
        <f>+'JAP BOP $'!R23+'KOR BOP $'!R23</f>
        <v>-218432874161.42166</v>
      </c>
      <c r="S23" s="3">
        <f>+'JAP BOP $'!S23+'KOR BOP $'!S23</f>
        <v>-163272714735.02744</v>
      </c>
      <c r="T23" s="3">
        <f>+'JAP BOP $'!T23+'KOR BOP $'!T23</f>
        <v>18282227124.238674</v>
      </c>
    </row>
    <row r="24" spans="1:20" x14ac:dyDescent="0.25">
      <c r="A24" s="2">
        <v>44013</v>
      </c>
      <c r="B24" s="3">
        <f>+'JAP BOP $'!B24+'KOR BOP $'!B24</f>
        <v>283885875290.42383</v>
      </c>
      <c r="C24" s="3">
        <f>+'JAP BOP $'!C24+'KOR BOP $'!C24</f>
        <v>250037189656.02042</v>
      </c>
      <c r="D24" s="3">
        <f>+'JAP BOP $'!D24+'KOR BOP $'!D24</f>
        <v>59300912712.855881</v>
      </c>
      <c r="E24" s="3">
        <f>+'JAP BOP $'!E24+'KOR BOP $'!E24</f>
        <v>72470230909.121307</v>
      </c>
      <c r="F24" s="3">
        <f>+'JAP BOP $'!F24+'KOR BOP $'!F24</f>
        <v>74594221559.441498</v>
      </c>
      <c r="G24" s="3">
        <f>+'JAP BOP $'!G24+'KOR BOP $'!G24</f>
        <v>30888638822.028042</v>
      </c>
      <c r="H24" s="3">
        <f>+'JAP BOP $'!H24+'KOR BOP $'!H24</f>
        <v>10067623057.598591</v>
      </c>
      <c r="I24" s="3">
        <f>+'JAP BOP $'!I24+'KOR BOP $'!I24</f>
        <v>21381617045.019295</v>
      </c>
      <c r="J24" s="3">
        <f>+'JAP BOP $'!J24+'KOR BOP $'!J24</f>
        <v>40249043585.612572</v>
      </c>
      <c r="K24" s="3">
        <f>+'JAP BOP $'!K24+'KOR BOP $'!K24</f>
        <v>10490695262.303349</v>
      </c>
      <c r="L24" s="3">
        <f>+'JAP BOP $'!L24+'KOR BOP $'!L24</f>
        <v>-30387375263.696213</v>
      </c>
      <c r="M24" s="3">
        <f>+'JAP BOP $'!M24+'KOR BOP $'!M24</f>
        <v>65316433815.878098</v>
      </c>
      <c r="N24" s="3">
        <f>+'JAP BOP $'!N24+'KOR BOP $'!N24</f>
        <v>-51536799519.043098</v>
      </c>
      <c r="O24" s="3">
        <f>+'JAP BOP $'!O24+'KOR BOP $'!O24</f>
        <v>-4275617147.0379481</v>
      </c>
      <c r="P24" s="3">
        <f>+'JAP BOP $'!P24+'KOR BOP $'!P24</f>
        <v>21149424255.346886</v>
      </c>
      <c r="Q24" s="3">
        <f>+'JAP BOP $'!Q24+'KOR BOP $'!Q24</f>
        <v>69592050962.916046</v>
      </c>
      <c r="R24" s="3">
        <f>+'JAP BOP $'!R24+'KOR BOP $'!R24</f>
        <v>72153455941.331406</v>
      </c>
      <c r="S24" s="3">
        <f>+'JAP BOP $'!S24+'KOR BOP $'!S24</f>
        <v>-58665633950.824997</v>
      </c>
      <c r="T24" s="3">
        <f>+'JAP BOP $'!T24+'KOR BOP $'!T24</f>
        <v>-2119566434.9998379</v>
      </c>
    </row>
    <row r="25" spans="1:20" x14ac:dyDescent="0.25">
      <c r="A25" s="2">
        <v>44105</v>
      </c>
      <c r="B25" s="3">
        <f>+'JAP BOP $'!B25+'KOR BOP $'!B25</f>
        <v>319194367971.50439</v>
      </c>
      <c r="C25" s="3">
        <f>+'JAP BOP $'!C25+'KOR BOP $'!C25</f>
        <v>265425104727.29791</v>
      </c>
      <c r="D25" s="3">
        <f>+'JAP BOP $'!D25+'KOR BOP $'!D25</f>
        <v>64035214551.66687</v>
      </c>
      <c r="E25" s="3">
        <f>+'JAP BOP $'!E25+'KOR BOP $'!E25</f>
        <v>74254775781.434326</v>
      </c>
      <c r="F25" s="3">
        <f>+'JAP BOP $'!F25+'KOR BOP $'!F25</f>
        <v>81702580647.48674</v>
      </c>
      <c r="G25" s="3">
        <f>+'JAP BOP $'!G25+'KOR BOP $'!G25</f>
        <v>28725702439.295132</v>
      </c>
      <c r="H25" s="3">
        <f>+'JAP BOP $'!H25+'KOR BOP $'!H25</f>
        <v>9559754007.501812</v>
      </c>
      <c r="I25" s="3">
        <f>+'JAP BOP $'!I25+'KOR BOP $'!I25</f>
        <v>17620690008.606941</v>
      </c>
      <c r="J25" s="3">
        <f>+'JAP BOP $'!J25+'KOR BOP $'!J25</f>
        <v>34833724366.057701</v>
      </c>
      <c r="K25" s="3">
        <f>+'JAP BOP $'!K25+'KOR BOP $'!K25</f>
        <v>11091331751.575359</v>
      </c>
      <c r="L25" s="3">
        <f>+'JAP BOP $'!L25+'KOR BOP $'!L25</f>
        <v>88549973130.867172</v>
      </c>
      <c r="M25" s="3">
        <f>+'JAP BOP $'!M25+'KOR BOP $'!M25</f>
        <v>100876446351.89632</v>
      </c>
      <c r="N25" s="3">
        <f>+'JAP BOP $'!N25+'KOR BOP $'!N25</f>
        <v>-15333958988.137241</v>
      </c>
      <c r="O25" s="3">
        <f>+'JAP BOP $'!O25+'KOR BOP $'!O25</f>
        <v>-674766578.76246309</v>
      </c>
      <c r="P25" s="3">
        <f>+'JAP BOP $'!P25+'KOR BOP $'!P25</f>
        <v>103883932119.00441</v>
      </c>
      <c r="Q25" s="3">
        <f>+'JAP BOP $'!Q25+'KOR BOP $'!Q25</f>
        <v>101551212930.65878</v>
      </c>
      <c r="R25" s="3">
        <f>+'JAP BOP $'!R25+'KOR BOP $'!R25</f>
        <v>-25301965216.500946</v>
      </c>
      <c r="S25" s="3">
        <f>+'JAP BOP $'!S25+'KOR BOP $'!S25</f>
        <v>-73292748840.320465</v>
      </c>
      <c r="T25" s="3">
        <f>+'JAP BOP $'!T25+'KOR BOP $'!T25</f>
        <v>14369433646.431486</v>
      </c>
    </row>
    <row r="26" spans="1:20" x14ac:dyDescent="0.25">
      <c r="A26" s="2">
        <v>44197</v>
      </c>
      <c r="B26" s="3">
        <f>+'JAP BOP $'!B26+'KOR BOP $'!B26</f>
        <v>337629132765.55316</v>
      </c>
      <c r="C26" s="3">
        <f>+'JAP BOP $'!C26+'KOR BOP $'!C26</f>
        <v>298637607896.3894</v>
      </c>
      <c r="D26" s="3">
        <f>+'JAP BOP $'!D26+'KOR BOP $'!D26</f>
        <v>69159666660.055878</v>
      </c>
      <c r="E26" s="3">
        <f>+'JAP BOP $'!E26+'KOR BOP $'!E26</f>
        <v>77940769907.340897</v>
      </c>
      <c r="F26" s="3">
        <f>+'JAP BOP $'!F26+'KOR BOP $'!F26</f>
        <v>89983724873.078659</v>
      </c>
      <c r="G26" s="3">
        <f>+'JAP BOP $'!G26+'KOR BOP $'!G26</f>
        <v>32029685533.930275</v>
      </c>
      <c r="H26" s="3">
        <f>+'JAP BOP $'!H26+'KOR BOP $'!H26</f>
        <v>9869389819.4723701</v>
      </c>
      <c r="I26" s="3">
        <f>+'JAP BOP $'!I26+'KOR BOP $'!I26</f>
        <v>16407030074.606865</v>
      </c>
      <c r="J26" s="3">
        <f>+'JAP BOP $'!J26+'KOR BOP $'!J26</f>
        <v>66640396819.18148</v>
      </c>
      <c r="K26" s="3">
        <f>+'JAP BOP $'!K26+'KOR BOP $'!K26</f>
        <v>19877577767.428455</v>
      </c>
      <c r="L26" s="3">
        <f>+'JAP BOP $'!L26+'KOR BOP $'!L26</f>
        <v>18142125060.56395</v>
      </c>
      <c r="M26" s="3">
        <f>+'JAP BOP $'!M26+'KOR BOP $'!M26</f>
        <v>54399204743.765007</v>
      </c>
      <c r="N26" s="3">
        <f>+'JAP BOP $'!N26+'KOR BOP $'!N26</f>
        <v>12516464005.403759</v>
      </c>
      <c r="O26" s="3">
        <f>+'JAP BOP $'!O26+'KOR BOP $'!O26</f>
        <v>13171172302.037487</v>
      </c>
      <c r="P26" s="3">
        <f>+'JAP BOP $'!P26+'KOR BOP $'!P26</f>
        <v>5625661055.1601906</v>
      </c>
      <c r="Q26" s="3">
        <f>+'JAP BOP $'!Q26+'KOR BOP $'!Q26</f>
        <v>41228032441.727524</v>
      </c>
      <c r="R26" s="3">
        <f>+'JAP BOP $'!R26+'KOR BOP $'!R26</f>
        <v>60281798454.352997</v>
      </c>
      <c r="S26" s="3">
        <f>+'JAP BOP $'!S26+'KOR BOP $'!S26</f>
        <v>39429868503.189232</v>
      </c>
      <c r="T26" s="3">
        <f>+'JAP BOP $'!T26+'KOR BOP $'!T26</f>
        <v>7713735203.0223484</v>
      </c>
    </row>
    <row r="27" spans="1:20" x14ac:dyDescent="0.25">
      <c r="A27" s="2">
        <v>44287</v>
      </c>
      <c r="B27" s="3">
        <f>+'JAP BOP $'!B27+'KOR BOP $'!B27</f>
        <v>346980567062.92719</v>
      </c>
      <c r="C27" s="3">
        <f>+'JAP BOP $'!C27+'KOR BOP $'!C27</f>
        <v>320122620893.29865</v>
      </c>
      <c r="D27" s="3">
        <f>+'JAP BOP $'!D27+'KOR BOP $'!D27</f>
        <v>71599362070.125443</v>
      </c>
      <c r="E27" s="3">
        <f>+'JAP BOP $'!E27+'KOR BOP $'!E27</f>
        <v>85289401253.05365</v>
      </c>
      <c r="F27" s="3">
        <f>+'JAP BOP $'!F27+'KOR BOP $'!F27</f>
        <v>109273693531.21437</v>
      </c>
      <c r="G27" s="3">
        <f>+'JAP BOP $'!G27+'KOR BOP $'!G27</f>
        <v>35128763591.402573</v>
      </c>
      <c r="H27" s="3">
        <f>+'JAP BOP $'!H27+'KOR BOP $'!H27</f>
        <v>9617903942.5439816</v>
      </c>
      <c r="I27" s="3">
        <f>+'JAP BOP $'!I27+'KOR BOP $'!I27</f>
        <v>16629896830.63686</v>
      </c>
      <c r="J27" s="3">
        <f>+'JAP BOP $'!J27+'KOR BOP $'!J27</f>
        <v>60948826757.140907</v>
      </c>
      <c r="K27" s="3">
        <f>+'JAP BOP $'!K27+'KOR BOP $'!K27</f>
        <v>6955721163.1684341</v>
      </c>
      <c r="L27" s="3">
        <f>+'JAP BOP $'!L27+'KOR BOP $'!L27</f>
        <v>6812640886.0198803</v>
      </c>
      <c r="M27" s="3">
        <f>+'JAP BOP $'!M27+'KOR BOP $'!M27</f>
        <v>25074493549.927986</v>
      </c>
      <c r="N27" s="3">
        <f>+'JAP BOP $'!N27+'KOR BOP $'!N27</f>
        <v>-13120343516.047417</v>
      </c>
      <c r="O27" s="3">
        <f>+'JAP BOP $'!O27+'KOR BOP $'!O27</f>
        <v>-13277793516.425583</v>
      </c>
      <c r="P27" s="3">
        <f>+'JAP BOP $'!P27+'KOR BOP $'!P27</f>
        <v>19932984402.067299</v>
      </c>
      <c r="Q27" s="3">
        <f>+'JAP BOP $'!Q27+'KOR BOP $'!Q27</f>
        <v>38352287066.353569</v>
      </c>
      <c r="R27" s="3">
        <f>+'JAP BOP $'!R27+'KOR BOP $'!R27</f>
        <v>-59306044348.456787</v>
      </c>
      <c r="S27" s="3">
        <f>+'JAP BOP $'!S27+'KOR BOP $'!S27</f>
        <v>-62075362775.12056</v>
      </c>
      <c r="T27" s="3">
        <f>+'JAP BOP $'!T27+'KOR BOP $'!T27</f>
        <v>11259312448.074299</v>
      </c>
    </row>
    <row r="28" spans="1:20" x14ac:dyDescent="0.25">
      <c r="A28" s="2">
        <v>44378</v>
      </c>
      <c r="B28" s="3">
        <f>+'JAP BOP $'!B28+'KOR BOP $'!B28</f>
        <v>353713018216.14148</v>
      </c>
      <c r="C28" s="3">
        <f>+'JAP BOP $'!C28+'KOR BOP $'!C28</f>
        <v>335391393781.54553</v>
      </c>
      <c r="D28" s="3">
        <f>+'JAP BOP $'!D28+'KOR BOP $'!D28</f>
        <v>74163694217.646118</v>
      </c>
      <c r="E28" s="3">
        <f>+'JAP BOP $'!E28+'KOR BOP $'!E28</f>
        <v>84822691567.414642</v>
      </c>
      <c r="F28" s="3">
        <f>+'JAP BOP $'!F28+'KOR BOP $'!F28</f>
        <v>97313358183.540085</v>
      </c>
      <c r="G28" s="3">
        <f>+'JAP BOP $'!G28+'KOR BOP $'!G28</f>
        <v>36795943809.312759</v>
      </c>
      <c r="H28" s="3">
        <f>+'JAP BOP $'!H28+'KOR BOP $'!H28</f>
        <v>9063128429.4032955</v>
      </c>
      <c r="I28" s="3">
        <f>+'JAP BOP $'!I28+'KOR BOP $'!I28</f>
        <v>15566505894.858837</v>
      </c>
      <c r="J28" s="3">
        <f>+'JAP BOP $'!J28+'KOR BOP $'!J28</f>
        <v>72321048124.415527</v>
      </c>
      <c r="K28" s="3">
        <f>+'JAP BOP $'!K28+'KOR BOP $'!K28</f>
        <v>14524436369.086887</v>
      </c>
      <c r="L28" s="3">
        <f>+'JAP BOP $'!L28+'KOR BOP $'!L28</f>
        <v>20639478572.413616</v>
      </c>
      <c r="M28" s="3">
        <f>+'JAP BOP $'!M28+'KOR BOP $'!M28</f>
        <v>61502864075.028526</v>
      </c>
      <c r="N28" s="3">
        <f>+'JAP BOP $'!N28+'KOR BOP $'!N28</f>
        <v>17625151038.116974</v>
      </c>
      <c r="O28" s="3">
        <f>+'JAP BOP $'!O28+'KOR BOP $'!O28</f>
        <v>8858286182.349865</v>
      </c>
      <c r="P28" s="3">
        <f>+'JAP BOP $'!P28+'KOR BOP $'!P28</f>
        <v>3014327534.2966394</v>
      </c>
      <c r="Q28" s="3">
        <f>+'JAP BOP $'!Q28+'KOR BOP $'!Q28</f>
        <v>52644577892.678658</v>
      </c>
      <c r="R28" s="3">
        <f>+'JAP BOP $'!R28+'KOR BOP $'!R28</f>
        <v>126603254740.07968</v>
      </c>
      <c r="S28" s="3">
        <f>+'JAP BOP $'!S28+'KOR BOP $'!S28</f>
        <v>121690192251.52191</v>
      </c>
      <c r="T28" s="3">
        <f>+'JAP BOP $'!T28+'KOR BOP $'!T28</f>
        <v>50323654429.235214</v>
      </c>
    </row>
    <row r="29" spans="1:20" x14ac:dyDescent="0.25">
      <c r="A29" s="2">
        <v>44470</v>
      </c>
      <c r="B29" s="3">
        <f>+'JAP BOP $'!B29+'KOR BOP $'!B29</f>
        <v>360544116498.80756</v>
      </c>
      <c r="C29" s="3">
        <f>+'JAP BOP $'!C29+'KOR BOP $'!C29</f>
        <v>352443546645.22278</v>
      </c>
      <c r="D29" s="3">
        <f>+'JAP BOP $'!D29+'KOR BOP $'!D29</f>
        <v>75454271141.441467</v>
      </c>
      <c r="E29" s="3">
        <f>+'JAP BOP $'!E29+'KOR BOP $'!E29</f>
        <v>86369017193.259979</v>
      </c>
      <c r="F29" s="3">
        <f>+'JAP BOP $'!F29+'KOR BOP $'!F29</f>
        <v>103123848983.52252</v>
      </c>
      <c r="G29" s="3">
        <f>+'JAP BOP $'!G29+'KOR BOP $'!G29</f>
        <v>37475431466.019257</v>
      </c>
      <c r="H29" s="3">
        <f>+'JAP BOP $'!H29+'KOR BOP $'!H29</f>
        <v>9611992861.6054611</v>
      </c>
      <c r="I29" s="3">
        <f>+'JAP BOP $'!I29+'KOR BOP $'!I29</f>
        <v>15703301650.890413</v>
      </c>
      <c r="J29" s="3">
        <f>+'JAP BOP $'!J29+'KOR BOP $'!J29</f>
        <v>75832676932.035217</v>
      </c>
      <c r="K29" s="3">
        <f>+'JAP BOP $'!K29+'KOR BOP $'!K29</f>
        <v>15693449666.245514</v>
      </c>
      <c r="L29" s="3">
        <f>+'JAP BOP $'!L29+'KOR BOP $'!L29</f>
        <v>26748590778.887146</v>
      </c>
      <c r="M29" s="3">
        <f>+'JAP BOP $'!M29+'KOR BOP $'!M29</f>
        <v>110094169170.3129</v>
      </c>
      <c r="N29" s="3">
        <f>+'JAP BOP $'!N29+'KOR BOP $'!N29</f>
        <v>30769608251.185493</v>
      </c>
      <c r="O29" s="3">
        <f>+'JAP BOP $'!O29+'KOR BOP $'!O29</f>
        <v>-3951528608.2129936</v>
      </c>
      <c r="P29" s="3">
        <f>+'JAP BOP $'!P29+'KOR BOP $'!P29</f>
        <v>-4021017472.2983475</v>
      </c>
      <c r="Q29" s="3">
        <f>+'JAP BOP $'!Q29+'KOR BOP $'!Q29</f>
        <v>114045697778.52588</v>
      </c>
      <c r="R29" s="3">
        <f>+'JAP BOP $'!R29+'KOR BOP $'!R29</f>
        <v>-21416523881.435596</v>
      </c>
      <c r="S29" s="3">
        <f>+'JAP BOP $'!S29+'KOR BOP $'!S29</f>
        <v>-86614044056.066925</v>
      </c>
      <c r="T29" s="3">
        <f>+'JAP BOP $'!T29+'KOR BOP $'!T29</f>
        <v>8049159006.7322445</v>
      </c>
    </row>
    <row r="30" spans="1:20" x14ac:dyDescent="0.25">
      <c r="A30" s="2">
        <v>44562</v>
      </c>
      <c r="B30" s="3">
        <f>+'JAP BOP $'!B30+'KOR BOP $'!B30</f>
        <v>382461418641.16418</v>
      </c>
      <c r="C30" s="3">
        <f>+'JAP BOP $'!C30+'KOR BOP $'!C30</f>
        <v>379500603175.3855</v>
      </c>
      <c r="D30" s="3">
        <f>+'JAP BOP $'!D30+'KOR BOP $'!D30</f>
        <v>75362361015.530533</v>
      </c>
      <c r="E30" s="3">
        <f>+'JAP BOP $'!E30+'KOR BOP $'!E30</f>
        <v>86613692051.084763</v>
      </c>
      <c r="F30" s="3">
        <f>+'JAP BOP $'!F30+'KOR BOP $'!F30</f>
        <v>113911420891.63489</v>
      </c>
      <c r="G30" s="3">
        <f>+'JAP BOP $'!G30+'KOR BOP $'!G30</f>
        <v>36466479660.26046</v>
      </c>
      <c r="H30" s="3">
        <f>+'JAP BOP $'!H30+'KOR BOP $'!H30</f>
        <v>9780852499.5414677</v>
      </c>
      <c r="I30" s="3">
        <f>+'JAP BOP $'!I30+'KOR BOP $'!I30</f>
        <v>15775315852.402241</v>
      </c>
      <c r="J30" s="3">
        <f>+'JAP BOP $'!J30+'KOR BOP $'!J30</f>
        <v>63794016532.730316</v>
      </c>
      <c r="K30" s="3">
        <f>+'JAP BOP $'!K30+'KOR BOP $'!K30</f>
        <v>22239323605.940559</v>
      </c>
      <c r="L30" s="3">
        <f>+'JAP BOP $'!L30+'KOR BOP $'!L30</f>
        <v>-26399631558.207932</v>
      </c>
      <c r="M30" s="3">
        <f>+'JAP BOP $'!M30+'KOR BOP $'!M30</f>
        <v>-41473456942.447037</v>
      </c>
      <c r="N30" s="3">
        <f>+'JAP BOP $'!N30+'KOR BOP $'!N30</f>
        <v>18140170687.802582</v>
      </c>
      <c r="O30" s="3">
        <f>+'JAP BOP $'!O30+'KOR BOP $'!O30</f>
        <v>-11795599748.497284</v>
      </c>
      <c r="P30" s="3">
        <f>+'JAP BOP $'!P30+'KOR BOP $'!P30</f>
        <v>-44539802246.010513</v>
      </c>
      <c r="Q30" s="3">
        <f>+'JAP BOP $'!Q30+'KOR BOP $'!Q30</f>
        <v>-29677857193.94976</v>
      </c>
      <c r="R30" s="3">
        <f>+'JAP BOP $'!R30+'KOR BOP $'!R30</f>
        <v>221890688738.6123</v>
      </c>
      <c r="S30" s="3">
        <f>+'JAP BOP $'!S30+'KOR BOP $'!S30</f>
        <v>227308830553.95746</v>
      </c>
      <c r="T30" s="3">
        <f>+'JAP BOP $'!T30+'KOR BOP $'!T30</f>
        <v>-6724373889.3290625</v>
      </c>
    </row>
    <row r="31" spans="1:20" x14ac:dyDescent="0.25">
      <c r="A31" s="2">
        <v>44652</v>
      </c>
      <c r="B31" s="3">
        <f>+'JAP BOP $'!B31+'KOR BOP $'!B31</f>
        <v>369909467477.04675</v>
      </c>
      <c r="C31" s="3">
        <f>+'JAP BOP $'!C31+'KOR BOP $'!C31</f>
        <v>390821785412.54846</v>
      </c>
      <c r="D31" s="3">
        <f>+'JAP BOP $'!D31+'KOR BOP $'!D31</f>
        <v>75642396280.535858</v>
      </c>
      <c r="E31" s="3">
        <f>+'JAP BOP $'!E31+'KOR BOP $'!E31</f>
        <v>85631622148.349472</v>
      </c>
      <c r="F31" s="3">
        <f>+'JAP BOP $'!F31+'KOR BOP $'!F31</f>
        <v>105090550537.45807</v>
      </c>
      <c r="G31" s="3">
        <f>+'JAP BOP $'!G31+'KOR BOP $'!G31</f>
        <v>35828446344.213776</v>
      </c>
      <c r="H31" s="3">
        <f>+'JAP BOP $'!H31+'KOR BOP $'!H31</f>
        <v>9767847929.4222374</v>
      </c>
      <c r="I31" s="3">
        <f>+'JAP BOP $'!I31+'KOR BOP $'!I31</f>
        <v>15442390250.028364</v>
      </c>
      <c r="J31" s="3">
        <f>+'JAP BOP $'!J31+'KOR BOP $'!J31</f>
        <v>59874002124.57428</v>
      </c>
      <c r="K31" s="3">
        <f>+'JAP BOP $'!K31+'KOR BOP $'!K31</f>
        <v>10060957460.770649</v>
      </c>
      <c r="L31" s="3">
        <f>+'JAP BOP $'!L31+'KOR BOP $'!L31</f>
        <v>-30539138849.209137</v>
      </c>
      <c r="M31" s="3">
        <f>+'JAP BOP $'!M31+'KOR BOP $'!M31</f>
        <v>15339076426.865908</v>
      </c>
      <c r="N31" s="3">
        <f>+'JAP BOP $'!N31+'KOR BOP $'!N31</f>
        <v>31595611933.313889</v>
      </c>
      <c r="O31" s="3">
        <f>+'JAP BOP $'!O31+'KOR BOP $'!O31</f>
        <v>-12218115985.284706</v>
      </c>
      <c r="P31" s="3">
        <f>+'JAP BOP $'!P31+'KOR BOP $'!P31</f>
        <v>-62134750782.523026</v>
      </c>
      <c r="Q31" s="3">
        <f>+'JAP BOP $'!Q31+'KOR BOP $'!Q31</f>
        <v>27557192412.150616</v>
      </c>
      <c r="R31" s="3">
        <f>+'JAP BOP $'!R31+'KOR BOP $'!R31</f>
        <v>108781334099.07436</v>
      </c>
      <c r="S31" s="3">
        <f>+'JAP BOP $'!S31+'KOR BOP $'!S31</f>
        <v>116350561835.08345</v>
      </c>
      <c r="T31" s="3">
        <f>+'JAP BOP $'!T31+'KOR BOP $'!T31</f>
        <v>-6781978588.1026859</v>
      </c>
    </row>
    <row r="32" spans="1:20" x14ac:dyDescent="0.25">
      <c r="A32" s="2">
        <v>44743</v>
      </c>
      <c r="B32" s="3">
        <f>+'JAP BOP $'!B32+'KOR BOP $'!B32</f>
        <v>356778610052.604</v>
      </c>
      <c r="C32" s="3">
        <f>+'JAP BOP $'!C32+'KOR BOP $'!C32</f>
        <v>402492903024.65289</v>
      </c>
      <c r="D32" s="3">
        <f>+'JAP BOP $'!D32+'KOR BOP $'!D32</f>
        <v>75124445131.397003</v>
      </c>
      <c r="E32" s="3">
        <f>+'JAP BOP $'!E32+'KOR BOP $'!E32</f>
        <v>92308052605.292221</v>
      </c>
      <c r="F32" s="3">
        <f>+'JAP BOP $'!F32+'KOR BOP $'!F32</f>
        <v>103969484280.75562</v>
      </c>
      <c r="G32" s="3">
        <f>+'JAP BOP $'!G32+'KOR BOP $'!G32</f>
        <v>36951217394.540619</v>
      </c>
      <c r="H32" s="3">
        <f>+'JAP BOP $'!H32+'KOR BOP $'!H32</f>
        <v>10541851294.06031</v>
      </c>
      <c r="I32" s="3">
        <f>+'JAP BOP $'!I32+'KOR BOP $'!I32</f>
        <v>15521043931.842131</v>
      </c>
      <c r="J32" s="3">
        <f>+'JAP BOP $'!J32+'KOR BOP $'!J32</f>
        <v>59406249547.152061</v>
      </c>
      <c r="K32" s="3">
        <f>+'JAP BOP $'!K32+'KOR BOP $'!K32</f>
        <v>20140474092.695908</v>
      </c>
      <c r="L32" s="3">
        <f>+'JAP BOP $'!L32+'KOR BOP $'!L32</f>
        <v>-58505934316.868767</v>
      </c>
      <c r="M32" s="3">
        <f>+'JAP BOP $'!M32+'KOR BOP $'!M32</f>
        <v>44951228585.06797</v>
      </c>
      <c r="N32" s="3">
        <f>+'JAP BOP $'!N32+'KOR BOP $'!N32</f>
        <v>-7034961874.1417599</v>
      </c>
      <c r="O32" s="3">
        <f>+'JAP BOP $'!O32+'KOR BOP $'!O32</f>
        <v>93410533.88337326</v>
      </c>
      <c r="P32" s="3">
        <f>+'JAP BOP $'!P32+'KOR BOP $'!P32</f>
        <v>-51470972442.727005</v>
      </c>
      <c r="Q32" s="3">
        <f>+'JAP BOP $'!Q32+'KOR BOP $'!Q32</f>
        <v>44857818051.184601</v>
      </c>
      <c r="R32" s="3">
        <f>+'JAP BOP $'!R32+'KOR BOP $'!R32</f>
        <v>50814314296.783806</v>
      </c>
      <c r="S32" s="3">
        <f>+'JAP BOP $'!S32+'KOR BOP $'!S32</f>
        <v>-36780748308.699982</v>
      </c>
      <c r="T32" s="3">
        <f>+'JAP BOP $'!T32+'KOR BOP $'!T32</f>
        <v>-29306948274.259804</v>
      </c>
    </row>
    <row r="33" spans="1:20" x14ac:dyDescent="0.25">
      <c r="A33" s="2">
        <v>44835</v>
      </c>
      <c r="B33" s="3">
        <f>+'JAP BOP $'!B33+'KOR BOP $'!B33</f>
        <v>338665338773.88214</v>
      </c>
      <c r="C33" s="3">
        <f>+'JAP BOP $'!C33+'KOR BOP $'!C33</f>
        <v>377594646937.21851</v>
      </c>
      <c r="D33" s="3">
        <f>+'JAP BOP $'!D33+'KOR BOP $'!D33</f>
        <v>75448141670.373352</v>
      </c>
      <c r="E33" s="3">
        <f>+'JAP BOP $'!E33+'KOR BOP $'!E33</f>
        <v>87370852888.016022</v>
      </c>
      <c r="F33" s="3">
        <f>+'JAP BOP $'!F33+'KOR BOP $'!F33</f>
        <v>113574605995.17987</v>
      </c>
      <c r="G33" s="3">
        <f>+'JAP BOP $'!G33+'KOR BOP $'!G33</f>
        <v>40874926989.723206</v>
      </c>
      <c r="H33" s="3">
        <f>+'JAP BOP $'!H33+'KOR BOP $'!H33</f>
        <v>10950776264.676886</v>
      </c>
      <c r="I33" s="3">
        <f>+'JAP BOP $'!I33+'KOR BOP $'!I33</f>
        <v>16874039876.779016</v>
      </c>
      <c r="J33" s="3">
        <f>+'JAP BOP $'!J33+'KOR BOP $'!J33</f>
        <v>57745894984.909935</v>
      </c>
      <c r="K33" s="3">
        <f>+'JAP BOP $'!K33+'KOR BOP $'!K33</f>
        <v>20639689516.179478</v>
      </c>
      <c r="L33" s="3">
        <f>+'JAP BOP $'!L33+'KOR BOP $'!L33</f>
        <v>-13215828680.892296</v>
      </c>
      <c r="M33" s="3">
        <f>+'JAP BOP $'!M33+'KOR BOP $'!M33</f>
        <v>-31491234384.761543</v>
      </c>
      <c r="N33" s="3">
        <f>+'JAP BOP $'!N33+'KOR BOP $'!N33</f>
        <v>18172124410.548214</v>
      </c>
      <c r="O33" s="3">
        <f>+'JAP BOP $'!O33+'KOR BOP $'!O33</f>
        <v>12330727558.156694</v>
      </c>
      <c r="P33" s="3">
        <f>+'JAP BOP $'!P33+'KOR BOP $'!P33</f>
        <v>-31387953091.44051</v>
      </c>
      <c r="Q33" s="3">
        <f>+'JAP BOP $'!Q33+'KOR BOP $'!Q33</f>
        <v>-43821961942.918236</v>
      </c>
      <c r="R33" s="3">
        <f>+'JAP BOP $'!R33+'KOR BOP $'!R33</f>
        <v>-106501244487.27011</v>
      </c>
      <c r="S33" s="3">
        <f>+'JAP BOP $'!S33+'KOR BOP $'!S33</f>
        <v>-91314894454.708893</v>
      </c>
      <c r="T33" s="3">
        <f>+'JAP BOP $'!T33+'KOR BOP $'!T33</f>
        <v>-35200404675.81041</v>
      </c>
    </row>
    <row r="34" spans="1:20" x14ac:dyDescent="0.25">
      <c r="A34" s="2">
        <v>44927</v>
      </c>
      <c r="B34" s="3">
        <f>+'JAP BOP $'!B34+'KOR BOP $'!B34</f>
        <v>339960205387.41919</v>
      </c>
      <c r="C34" s="3">
        <f>+'JAP BOP $'!C34+'KOR BOP $'!C34</f>
        <v>371308429011.47015</v>
      </c>
      <c r="D34" s="3">
        <f>+'JAP BOP $'!D34+'KOR BOP $'!D34</f>
        <v>80319597512.171448</v>
      </c>
      <c r="E34" s="3">
        <f>+'JAP BOP $'!E34+'KOR BOP $'!E34</f>
        <v>96353823627.136566</v>
      </c>
      <c r="F34" s="3">
        <f>+'JAP BOP $'!F34+'KOR BOP $'!F34</f>
        <v>119827573846.13911</v>
      </c>
      <c r="G34" s="3">
        <f>+'JAP BOP $'!G34+'KOR BOP $'!G34</f>
        <v>44154832607.315819</v>
      </c>
      <c r="H34" s="3">
        <f>+'JAP BOP $'!H34+'KOR BOP $'!H34</f>
        <v>9909691527.2374115</v>
      </c>
      <c r="I34" s="3">
        <f>+'JAP BOP $'!I34+'KOR BOP $'!I34</f>
        <v>18692883614.901516</v>
      </c>
      <c r="J34" s="3">
        <f>+'JAP BOP $'!J34+'KOR BOP $'!J34</f>
        <v>42922866025.087395</v>
      </c>
      <c r="K34" s="3">
        <f>+'JAP BOP $'!K34+'KOR BOP $'!K34</f>
        <v>8433293881.2817726</v>
      </c>
      <c r="L34" s="3">
        <f>+'JAP BOP $'!L34+'KOR BOP $'!L34</f>
        <v>90693247113.003815</v>
      </c>
      <c r="M34" s="3">
        <f>+'JAP BOP $'!M34+'KOR BOP $'!M34</f>
        <v>-2093626538.7720966</v>
      </c>
      <c r="N34" s="3">
        <f>+'JAP BOP $'!N34+'KOR BOP $'!N34</f>
        <v>3241686623.7010479</v>
      </c>
      <c r="O34" s="3">
        <f>+'JAP BOP $'!O34+'KOR BOP $'!O34</f>
        <v>-7529918798.5269508</v>
      </c>
      <c r="P34" s="3">
        <f>+'JAP BOP $'!P34+'KOR BOP $'!P34</f>
        <v>87451560489.302765</v>
      </c>
      <c r="Q34" s="3">
        <f>+'JAP BOP $'!Q34+'KOR BOP $'!Q34</f>
        <v>5436292259.7548542</v>
      </c>
      <c r="R34" s="3">
        <f>+'JAP BOP $'!R34+'KOR BOP $'!R34</f>
        <v>15606890991.665298</v>
      </c>
      <c r="S34" s="3">
        <f>+'JAP BOP $'!S34+'KOR BOP $'!S34</f>
        <v>93277633521.47937</v>
      </c>
      <c r="T34" s="3">
        <f>+'JAP BOP $'!T34+'KOR BOP $'!T34</f>
        <v>4783908333.4047556</v>
      </c>
    </row>
    <row r="35" spans="1:20" x14ac:dyDescent="0.25">
      <c r="A35" s="2">
        <v>45017</v>
      </c>
      <c r="B35" s="3">
        <f>+'JAP BOP $'!B35+'KOR BOP $'!B35</f>
        <v>334130940833.12793</v>
      </c>
      <c r="C35" s="3">
        <f>+'JAP BOP $'!C35+'KOR BOP $'!C35</f>
        <v>337776197941.41174</v>
      </c>
      <c r="D35" s="3">
        <f>+'JAP BOP $'!D35+'KOR BOP $'!D35</f>
        <v>82367662807.852112</v>
      </c>
      <c r="E35" s="3">
        <f>+'JAP BOP $'!E35+'KOR BOP $'!E35</f>
        <v>93749479379.683105</v>
      </c>
      <c r="F35" s="3">
        <f>+'JAP BOP $'!F35+'KOR BOP $'!F35</f>
        <v>122069050172.8654</v>
      </c>
      <c r="G35" s="3">
        <f>+'JAP BOP $'!G35+'KOR BOP $'!G35</f>
        <v>49645758943.080925</v>
      </c>
      <c r="H35" s="3">
        <f>+'JAP BOP $'!H35+'KOR BOP $'!H35</f>
        <v>9481880819.765892</v>
      </c>
      <c r="I35" s="3">
        <f>+'JAP BOP $'!I35+'KOR BOP $'!I35</f>
        <v>17969916273.514973</v>
      </c>
      <c r="J35" s="3">
        <f>+'JAP BOP $'!J35+'KOR BOP $'!J35</f>
        <v>45816929365.215973</v>
      </c>
      <c r="K35" s="3">
        <f>+'JAP BOP $'!K35+'KOR BOP $'!K35</f>
        <v>559424997.28995562</v>
      </c>
      <c r="L35" s="3">
        <f>+'JAP BOP $'!L35+'KOR BOP $'!L35</f>
        <v>39619050535.796158</v>
      </c>
      <c r="M35" s="3">
        <f>+'JAP BOP $'!M35+'KOR BOP $'!M35</f>
        <v>93570167846.87265</v>
      </c>
      <c r="N35" s="3">
        <f>+'JAP BOP $'!N35+'KOR BOP $'!N35</f>
        <v>1530589861.224555</v>
      </c>
      <c r="O35" s="3">
        <f>+'JAP BOP $'!O35+'KOR BOP $'!O35</f>
        <v>57749105735.269569</v>
      </c>
      <c r="P35" s="3">
        <f>+'JAP BOP $'!P35+'KOR BOP $'!P35</f>
        <v>38088460674.571609</v>
      </c>
      <c r="Q35" s="3">
        <f>+'JAP BOP $'!Q35+'KOR BOP $'!Q35</f>
        <v>35821062111.603073</v>
      </c>
      <c r="R35" s="3">
        <f>+'JAP BOP $'!R35+'KOR BOP $'!R35</f>
        <v>58924992530.532356</v>
      </c>
      <c r="S35" s="3">
        <f>+'JAP BOP $'!S35+'KOR BOP $'!S35</f>
        <v>32143712631.564476</v>
      </c>
      <c r="T35" s="3">
        <f>+'JAP BOP $'!T35+'KOR BOP $'!T35</f>
        <v>4497335390.6739407</v>
      </c>
    </row>
    <row r="36" spans="1:20" x14ac:dyDescent="0.25">
      <c r="A36" s="2">
        <v>45108</v>
      </c>
      <c r="B36" s="3">
        <f>+'JAP BOP $'!B36+'KOR BOP $'!B36</f>
        <v>334562541139.16907</v>
      </c>
      <c r="C36" s="3">
        <f>+'JAP BOP $'!C36+'KOR BOP $'!C36</f>
        <v>323180644562.39807</v>
      </c>
      <c r="D36" s="3">
        <f>+'JAP BOP $'!D36+'KOR BOP $'!D36</f>
        <v>81927112415.856232</v>
      </c>
      <c r="E36" s="3">
        <f>+'JAP BOP $'!E36+'KOR BOP $'!E36</f>
        <v>97846817913.246292</v>
      </c>
      <c r="F36" s="3">
        <f>+'JAP BOP $'!F36+'KOR BOP $'!F36</f>
        <v>120708095609.11002</v>
      </c>
      <c r="G36" s="3">
        <f>+'JAP BOP $'!G36+'KOR BOP $'!G36</f>
        <v>50191748173.581612</v>
      </c>
      <c r="H36" s="3">
        <f>+'JAP BOP $'!H36+'KOR BOP $'!H36</f>
        <v>10875968780.152122</v>
      </c>
      <c r="I36" s="3">
        <f>+'JAP BOP $'!I36+'KOR BOP $'!I36</f>
        <v>19510692963.228672</v>
      </c>
      <c r="J36" s="3">
        <f>+'JAP BOP $'!J36+'KOR BOP $'!J36</f>
        <v>74224984032.728516</v>
      </c>
      <c r="K36" s="3">
        <f>+'JAP BOP $'!K36+'KOR BOP $'!K36</f>
        <v>16211594921.228876</v>
      </c>
      <c r="L36" s="3">
        <f>+'JAP BOP $'!L36+'KOR BOP $'!L36</f>
        <v>18372398465.856136</v>
      </c>
      <c r="M36" s="3">
        <f>+'JAP BOP $'!M36+'KOR BOP $'!M36</f>
        <v>-113552126934.33255</v>
      </c>
      <c r="N36" s="3">
        <f>+'JAP BOP $'!N36+'KOR BOP $'!N36</f>
        <v>4983650885.6593733</v>
      </c>
      <c r="O36" s="3">
        <f>+'JAP BOP $'!O36+'KOR BOP $'!O36</f>
        <v>-19478230771.47982</v>
      </c>
      <c r="P36" s="3">
        <f>+'JAP BOP $'!P36+'KOR BOP $'!P36</f>
        <v>13388747580.196762</v>
      </c>
      <c r="Q36" s="3">
        <f>+'JAP BOP $'!Q36+'KOR BOP $'!Q36</f>
        <v>-94073896162.852722</v>
      </c>
      <c r="R36" s="3">
        <f>+'JAP BOP $'!R36+'KOR BOP $'!R36</f>
        <v>79353589940.309052</v>
      </c>
      <c r="S36" s="3">
        <f>+'JAP BOP $'!S36+'KOR BOP $'!S36</f>
        <v>232987301740.73505</v>
      </c>
      <c r="T36" s="3">
        <f>+'JAP BOP $'!T36+'KOR BOP $'!T36</f>
        <v>5022847286.8246403</v>
      </c>
    </row>
    <row r="37" spans="1:20" x14ac:dyDescent="0.25">
      <c r="A37" s="2">
        <v>45200</v>
      </c>
      <c r="B37" s="3">
        <f>+'JAP BOP $'!B37+'KOR BOP $'!B37</f>
        <v>349279721343.81323</v>
      </c>
      <c r="C37" s="3">
        <f>+'JAP BOP $'!C37+'KOR BOP $'!C37</f>
        <v>336041892359.5047</v>
      </c>
      <c r="D37" s="3">
        <f>+'JAP BOP $'!D37+'KOR BOP $'!D37</f>
        <v>90512141466.549011</v>
      </c>
      <c r="E37" s="3">
        <f>+'JAP BOP $'!E37+'KOR BOP $'!E37</f>
        <v>97898468205.715256</v>
      </c>
      <c r="F37" s="3">
        <f>+'JAP BOP $'!F37+'KOR BOP $'!F37</f>
        <v>119166986827.49425</v>
      </c>
      <c r="G37" s="3">
        <f>+'JAP BOP $'!G37+'KOR BOP $'!G37</f>
        <v>50226123562.776207</v>
      </c>
      <c r="H37" s="3">
        <f>+'JAP BOP $'!H37+'KOR BOP $'!H37</f>
        <v>10929492137.964857</v>
      </c>
      <c r="I37" s="3">
        <f>+'JAP BOP $'!I37+'KOR BOP $'!I37</f>
        <v>19139377887.898537</v>
      </c>
      <c r="J37" s="3">
        <f>+'JAP BOP $'!J37+'KOR BOP $'!J37</f>
        <v>64871240674.707558</v>
      </c>
      <c r="K37" s="3">
        <f>+'JAP BOP $'!K37+'KOR BOP $'!K37</f>
        <v>13761323078.894024</v>
      </c>
      <c r="L37" s="3">
        <f>+'JAP BOP $'!L37+'KOR BOP $'!L37</f>
        <v>25236020059.290581</v>
      </c>
      <c r="M37" s="3">
        <f>+'JAP BOP $'!M37+'KOR BOP $'!M37</f>
        <v>-6994999795.7074203</v>
      </c>
      <c r="N37" s="3">
        <f>+'JAP BOP $'!N37+'KOR BOP $'!N37</f>
        <v>4805193413.9001675</v>
      </c>
      <c r="O37" s="3">
        <f>+'JAP BOP $'!O37+'KOR BOP $'!O37</f>
        <v>6824600280.0307732</v>
      </c>
      <c r="P37" s="3">
        <f>+'JAP BOP $'!P37+'KOR BOP $'!P37</f>
        <v>20430826645.390415</v>
      </c>
      <c r="Q37" s="3">
        <f>+'JAP BOP $'!Q37+'KOR BOP $'!Q37</f>
        <v>-13819600075.738194</v>
      </c>
      <c r="R37" s="3">
        <f>+'JAP BOP $'!R37+'KOR BOP $'!R37</f>
        <v>-75030577413.394424</v>
      </c>
      <c r="S37" s="3">
        <f>+'JAP BOP $'!S37+'KOR BOP $'!S37</f>
        <v>-22136834467.574642</v>
      </c>
      <c r="T37" s="3">
        <f>+'JAP BOP $'!T37+'KOR BOP $'!T37</f>
        <v>12474074964.262978</v>
      </c>
    </row>
    <row r="38" spans="1:20" x14ac:dyDescent="0.25">
      <c r="A38" s="2">
        <v>45292</v>
      </c>
      <c r="B38" s="3">
        <f>+'JAP BOP $'!B38+'KOR BOP $'!B38</f>
        <v>340891452808.81311</v>
      </c>
      <c r="C38" s="3">
        <f>+'JAP BOP $'!C38+'KOR BOP $'!C38</f>
        <v>324787521863.24268</v>
      </c>
      <c r="D38" s="3">
        <f>+'JAP BOP $'!D38+'KOR BOP $'!D38</f>
        <v>86565942762.627045</v>
      </c>
      <c r="E38" s="3">
        <f>+'JAP BOP $'!E38+'KOR BOP $'!E38</f>
        <v>100875849160.96262</v>
      </c>
      <c r="F38" s="3">
        <f>+'JAP BOP $'!F38+'KOR BOP $'!F38</f>
        <v>124404474228.37166</v>
      </c>
      <c r="G38" s="3">
        <f>+'JAP BOP $'!G38+'KOR BOP $'!G38</f>
        <v>51293556880.426598</v>
      </c>
      <c r="H38" s="3">
        <f>+'JAP BOP $'!H38+'KOR BOP $'!H38</f>
        <v>12494344151.968433</v>
      </c>
      <c r="I38" s="3">
        <f>+'JAP BOP $'!I38+'KOR BOP $'!I38</f>
        <v>20738897824.837692</v>
      </c>
      <c r="J38" s="3">
        <f>+'JAP BOP $'!J38+'KOR BOP $'!J38</f>
        <v>51901110978.783546</v>
      </c>
      <c r="K38" s="3">
        <f>+'JAP BOP $'!K38+'KOR BOP $'!K38</f>
        <v>-1663608979.0482197</v>
      </c>
      <c r="L38" s="3">
        <f>+'JAP BOP $'!L38+'KOR BOP $'!L38</f>
        <v>54958625280.254456</v>
      </c>
      <c r="M38" s="3">
        <f>+'JAP BOP $'!M38+'KOR BOP $'!M38</f>
        <v>96286468591.507828</v>
      </c>
      <c r="N38" s="3">
        <f>+'JAP BOP $'!N38+'KOR BOP $'!N38</f>
        <v>12879556194.514074</v>
      </c>
      <c r="O38" s="3">
        <f>+'JAP BOP $'!O38+'KOR BOP $'!O38</f>
        <v>35020354187.029167</v>
      </c>
      <c r="P38" s="3">
        <f>+'JAP BOP $'!P38+'KOR BOP $'!P38</f>
        <v>42079069085.740372</v>
      </c>
      <c r="Q38" s="3">
        <f>+'JAP BOP $'!Q38+'KOR BOP $'!Q38</f>
        <v>61266114404.478661</v>
      </c>
      <c r="R38" s="3">
        <f>+'JAP BOP $'!R38+'KOR BOP $'!R38</f>
        <v>90103585595.636383</v>
      </c>
      <c r="S38" s="3">
        <f>+'JAP BOP $'!S38+'KOR BOP $'!S38</f>
        <v>56043014457.773399</v>
      </c>
      <c r="T38" s="3">
        <f>+'JAP BOP $'!T38+'KOR BOP $'!T38</f>
        <v>4859791304.0001497</v>
      </c>
    </row>
    <row r="39" spans="1:20" x14ac:dyDescent="0.25">
      <c r="A39" s="2">
        <v>45383</v>
      </c>
      <c r="B39" s="3">
        <f>+'JAP BOP $'!B39+'KOR BOP $'!B39</f>
        <v>343645252393.98901</v>
      </c>
      <c r="C39" s="3">
        <f>+'JAP BOP $'!C39+'KOR BOP $'!C39</f>
        <v>326845351446.86084</v>
      </c>
      <c r="D39" s="3">
        <f>+'JAP BOP $'!D39+'KOR BOP $'!D39</f>
        <v>90190400755.907639</v>
      </c>
      <c r="E39" s="3">
        <f>+'JAP BOP $'!E39+'KOR BOP $'!E39</f>
        <v>100645269744.98026</v>
      </c>
      <c r="F39" s="3">
        <f>+'JAP BOP $'!F39+'KOR BOP $'!F39</f>
        <v>124978097805.82686</v>
      </c>
      <c r="G39" s="3">
        <f>+'JAP BOP $'!G39+'KOR BOP $'!G39</f>
        <v>53517144854.854233</v>
      </c>
      <c r="H39" s="3">
        <f>+'JAP BOP $'!H39+'KOR BOP $'!H39</f>
        <v>12404257437.707546</v>
      </c>
      <c r="I39" s="3">
        <f>+'JAP BOP $'!I39+'KOR BOP $'!I39</f>
        <v>20185182518.104546</v>
      </c>
      <c r="J39" s="3">
        <f>+'JAP BOP $'!J39+'KOR BOP $'!J39</f>
        <v>70396983848.250763</v>
      </c>
      <c r="K39" s="3">
        <f>+'JAP BOP $'!K39+'KOR BOP $'!K39</f>
        <v>10675088096.554501</v>
      </c>
      <c r="L39" s="3">
        <f>+'JAP BOP $'!L39+'KOR BOP $'!L39</f>
        <v>616363894.5843544</v>
      </c>
      <c r="M39" s="3">
        <f>+'JAP BOP $'!M39+'KOR BOP $'!M39</f>
        <v>-55448964213.566307</v>
      </c>
      <c r="N39" s="3">
        <f>+'JAP BOP $'!N39+'KOR BOP $'!N39</f>
        <v>8429960826.1179934</v>
      </c>
      <c r="O39" s="3">
        <f>+'JAP BOP $'!O39+'KOR BOP $'!O39</f>
        <v>21104946665.936638</v>
      </c>
      <c r="P39" s="3">
        <f>+'JAP BOP $'!P39+'KOR BOP $'!P39</f>
        <v>-7813596931.533638</v>
      </c>
      <c r="Q39" s="3">
        <f>+'JAP BOP $'!Q39+'KOR BOP $'!Q39</f>
        <v>-76553910879.502945</v>
      </c>
      <c r="R39" s="3">
        <f>+'JAP BOP $'!R39+'KOR BOP $'!R39</f>
        <v>32667794388.177841</v>
      </c>
      <c r="S39" s="3">
        <f>+'JAP BOP $'!S39+'KOR BOP $'!S39</f>
        <v>66529296194.520927</v>
      </c>
      <c r="T39" s="3">
        <f>+'JAP BOP $'!T39+'KOR BOP $'!T39</f>
        <v>-63243793751.659317</v>
      </c>
    </row>
    <row r="40" spans="1:20" x14ac:dyDescent="0.25">
      <c r="A40" s="2">
        <v>45474</v>
      </c>
      <c r="B40" s="3">
        <f>+'JAP BOP $'!B40+'KOR BOP $'!B40</f>
        <v>354804166464.59351</v>
      </c>
      <c r="C40" s="3">
        <f>+'JAP BOP $'!C40+'KOR BOP $'!C40</f>
        <v>336899683671.30762</v>
      </c>
      <c r="D40" s="3">
        <f>+'JAP BOP $'!D40+'KOR BOP $'!D40</f>
        <v>93175825797.846039</v>
      </c>
      <c r="E40" s="3">
        <f>+'JAP BOP $'!E40+'KOR BOP $'!E40</f>
        <v>104854310832.05348</v>
      </c>
      <c r="F40" s="3">
        <f>+'JAP BOP $'!F40+'KOR BOP $'!F40</f>
        <v>128421138436.29327</v>
      </c>
      <c r="G40" s="3">
        <f>+'JAP BOP $'!G40+'KOR BOP $'!G40</f>
        <v>54628140245.04731</v>
      </c>
      <c r="H40" s="3">
        <f>+'JAP BOP $'!H40+'KOR BOP $'!H40</f>
        <v>12383221722.379955</v>
      </c>
      <c r="I40" s="3">
        <f>+'JAP BOP $'!I40+'KOR BOP $'!I40</f>
        <v>21276604456.324299</v>
      </c>
      <c r="J40" s="3">
        <f>+'JAP BOP $'!J40+'KOR BOP $'!J40</f>
        <v>64389095543.882278</v>
      </c>
      <c r="K40" s="3">
        <f>+'JAP BOP $'!K40+'KOR BOP $'!K40</f>
        <v>10972787283.151783</v>
      </c>
      <c r="L40" s="3">
        <f>+'JAP BOP $'!L40+'KOR BOP $'!L40</f>
        <v>78739949865.325439</v>
      </c>
      <c r="M40" s="3">
        <f>+'JAP BOP $'!M40+'KOR BOP $'!M40</f>
        <v>-76733451276.838669</v>
      </c>
      <c r="N40" s="3">
        <f>+'JAP BOP $'!N40+'KOR BOP $'!N40</f>
        <v>28307386929.727737</v>
      </c>
      <c r="O40" s="3">
        <f>+'JAP BOP $'!O40+'KOR BOP $'!O40</f>
        <v>-27214488873.051922</v>
      </c>
      <c r="P40" s="3">
        <f>+'JAP BOP $'!P40+'KOR BOP $'!P40</f>
        <v>50432562935.59771</v>
      </c>
      <c r="Q40" s="3">
        <f>+'JAP BOP $'!Q40+'KOR BOP $'!Q40</f>
        <v>-49518962403.786743</v>
      </c>
      <c r="R40" s="3">
        <f>+'JAP BOP $'!R40+'KOR BOP $'!R40</f>
        <v>-13760263476.877228</v>
      </c>
      <c r="S40" s="3">
        <f>+'JAP BOP $'!S40+'KOR BOP $'!S40</f>
        <v>85099375323.363785</v>
      </c>
      <c r="T40" s="3">
        <f>+'JAP BOP $'!T40+'KOR BOP $'!T40</f>
        <v>-24317377886.16497</v>
      </c>
    </row>
    <row r="41" spans="1:20" x14ac:dyDescent="0.25">
      <c r="A41" s="2">
        <v>45566</v>
      </c>
      <c r="B41" s="3">
        <f>+'JAP BOP $'!B41+'KOR BOP $'!B41</f>
        <v>350252646557.08728</v>
      </c>
      <c r="C41" s="3">
        <f>+'JAP BOP $'!C41+'KOR BOP $'!C41</f>
        <v>323996779928.57056</v>
      </c>
      <c r="D41" s="3">
        <f>+'JAP BOP $'!D41+'KOR BOP $'!D41</f>
        <v>96306781965.917664</v>
      </c>
      <c r="E41" s="3">
        <f>+'JAP BOP $'!E41+'KOR BOP $'!E41</f>
        <v>102672851286.80832</v>
      </c>
      <c r="F41" s="3">
        <f>+'JAP BOP $'!F41+'KOR BOP $'!F41</f>
        <v>121405766540.80457</v>
      </c>
      <c r="G41" s="3">
        <f>+'JAP BOP $'!G41+'KOR BOP $'!G41</f>
        <v>51987214482.723183</v>
      </c>
      <c r="H41" s="3">
        <f>+'JAP BOP $'!H41+'KOR BOP $'!H41</f>
        <v>11982614989.161486</v>
      </c>
      <c r="I41" s="3">
        <f>+'JAP BOP $'!I41+'KOR BOP $'!I41</f>
        <v>21739529883.520424</v>
      </c>
      <c r="J41" s="3">
        <f>+'JAP BOP $'!J41+'KOR BOP $'!J41</f>
        <v>64612606483.70575</v>
      </c>
      <c r="K41" s="3">
        <f>+'JAP BOP $'!K41+'KOR BOP $'!K41</f>
        <v>11399926289.220591</v>
      </c>
      <c r="L41" s="3">
        <f>+'JAP BOP $'!L41+'KOR BOP $'!L41</f>
        <v>-48539727911.513199</v>
      </c>
      <c r="M41" s="3">
        <f>+'JAP BOP $'!M41+'KOR BOP $'!M41</f>
        <v>-19717200086.30278</v>
      </c>
      <c r="N41" s="3">
        <f>+'JAP BOP $'!N41+'KOR BOP $'!N41</f>
        <v>-29750601412.812939</v>
      </c>
      <c r="O41" s="3">
        <f>+'JAP BOP $'!O41+'KOR BOP $'!O41</f>
        <v>-12406852857.991631</v>
      </c>
      <c r="P41" s="3">
        <f>+'JAP BOP $'!P41+'KOR BOP $'!P41</f>
        <v>-18789126498.700264</v>
      </c>
      <c r="Q41" s="3">
        <f>+'JAP BOP $'!Q41+'KOR BOP $'!Q41</f>
        <v>-7310347228.3111515</v>
      </c>
      <c r="R41" s="3">
        <f>+'JAP BOP $'!R41+'KOR BOP $'!R41</f>
        <v>11616572462.543171</v>
      </c>
      <c r="S41" s="3">
        <f>+'JAP BOP $'!S41+'KOR BOP $'!S41</f>
        <v>-16208058579.931057</v>
      </c>
      <c r="T41" s="3">
        <f>+'JAP BOP $'!T41+'KOR BOP $'!T41</f>
        <v>12987660586.585375</v>
      </c>
    </row>
    <row r="42" spans="1:20" x14ac:dyDescent="0.25">
      <c r="A42" s="2">
        <v>45658</v>
      </c>
      <c r="B42" s="3">
        <f>+'JAP BOP $'!B42+'KOR BOP $'!B42</f>
        <v>349070312135.84637</v>
      </c>
      <c r="C42" s="3">
        <f>+'JAP BOP $'!C42+'KOR BOP $'!C42</f>
        <v>333385592224.34851</v>
      </c>
      <c r="D42" s="3">
        <f>+'JAP BOP $'!D42+'KOR BOP $'!D42</f>
        <v>94813893244.334106</v>
      </c>
      <c r="E42" s="3">
        <f>+'JAP BOP $'!E42+'KOR BOP $'!E42</f>
        <v>107033148827.81619</v>
      </c>
      <c r="F42" s="3">
        <f>+'JAP BOP $'!F42+'KOR BOP $'!F42</f>
        <v>135240028700.05122</v>
      </c>
      <c r="G42" s="3">
        <f>+'JAP BOP $'!G42+'KOR BOP $'!G42</f>
        <v>53905126562.604256</v>
      </c>
      <c r="H42" s="3">
        <f>+'JAP BOP $'!H42+'KOR BOP $'!H42</f>
        <v>12593165587.30681</v>
      </c>
      <c r="I42" s="3">
        <f>+'JAP BOP $'!I42+'KOR BOP $'!I42</f>
        <v>21086830321.334419</v>
      </c>
      <c r="J42" s="3">
        <f>+'JAP BOP $'!J42+'KOR BOP $'!J42</f>
        <v>52577148107.764084</v>
      </c>
      <c r="K42" s="3">
        <f>+'JAP BOP $'!K42+'KOR BOP $'!K42</f>
        <v>12797048937.115097</v>
      </c>
      <c r="L42" s="3">
        <f>+'JAP BOP $'!L42+'KOR BOP $'!L42</f>
        <v>76864089472.120148</v>
      </c>
      <c r="M42" s="3">
        <f>+'JAP BOP $'!M42+'KOR BOP $'!M42</f>
        <v>23890940996.877621</v>
      </c>
      <c r="N42" s="3">
        <f>+'JAP BOP $'!N42+'KOR BOP $'!N42</f>
        <v>43158483010.838951</v>
      </c>
      <c r="O42" s="3">
        <f>+'JAP BOP $'!O42+'KOR BOP $'!O42</f>
        <v>-25228928649.871834</v>
      </c>
      <c r="P42" s="3">
        <f>+'JAP BOP $'!P42+'KOR BOP $'!P42</f>
        <v>33705606461.2812</v>
      </c>
      <c r="Q42" s="3">
        <f>+'JAP BOP $'!Q42+'KOR BOP $'!Q42</f>
        <v>49119869646.749458</v>
      </c>
      <c r="R42" s="3">
        <f>+'JAP BOP $'!R42+'KOR BOP $'!R42</f>
        <v>-37787122004.471985</v>
      </c>
      <c r="S42" s="3">
        <f>+'JAP BOP $'!S42+'KOR BOP $'!S42</f>
        <v>7857619486.5072489</v>
      </c>
      <c r="T42" s="3">
        <f>+'JAP BOP $'!T42+'KOR BOP $'!T42</f>
        <v>-5495234983.5411015</v>
      </c>
    </row>
    <row r="43" spans="1:20" x14ac:dyDescent="0.25">
      <c r="A43" s="2">
        <v>45748</v>
      </c>
      <c r="B43" s="3">
        <f>+'JAP BOP $'!B43+'KOR BOP $'!B43</f>
        <v>357023742452.79083</v>
      </c>
      <c r="C43" s="3">
        <f>+'JAP BOP $'!C43+'KOR BOP $'!C43</f>
        <v>327463164578.59436</v>
      </c>
      <c r="D43" s="3">
        <f>+'JAP BOP $'!D43+'KOR BOP $'!D43</f>
        <v>100234158024.05438</v>
      </c>
      <c r="E43" s="3">
        <f>+'JAP BOP $'!E43+'KOR BOP $'!E43</f>
        <v>111561098692.18886</v>
      </c>
      <c r="F43" s="3">
        <f>+'JAP BOP $'!F43+'KOR BOP $'!F43</f>
        <v>131402585421.25613</v>
      </c>
      <c r="G43" s="3">
        <f>+'JAP BOP $'!G43+'KOR BOP $'!G43</f>
        <v>56656924728.710999</v>
      </c>
      <c r="H43" s="3">
        <f>+'JAP BOP $'!H43+'KOR BOP $'!H43</f>
        <v>11538599447.96689</v>
      </c>
      <c r="I43" s="3">
        <f>+'JAP BOP $'!I43+'KOR BOP $'!I43</f>
        <v>24513224393.809299</v>
      </c>
      <c r="J43" s="3">
        <f>+'JAP BOP $'!J43+'KOR BOP $'!J43</f>
        <v>72214380424.298004</v>
      </c>
      <c r="K43" s="3">
        <f>+'JAP BOP $'!K43+'KOR BOP $'!K43</f>
        <v>12134816451.758078</v>
      </c>
      <c r="L43" s="3">
        <f>+'JAP BOP $'!L43+'KOR BOP $'!L43</f>
        <v>68342524021.852539</v>
      </c>
      <c r="M43" s="3">
        <f>+'JAP BOP $'!M43+'KOR BOP $'!M43</f>
        <v>113389021528.35794</v>
      </c>
      <c r="N43" s="3">
        <f>+'JAP BOP $'!N43+'KOR BOP $'!N43</f>
        <v>14838341062.95118</v>
      </c>
      <c r="O43" s="3">
        <f>+'JAP BOP $'!O43+'KOR BOP $'!O43</f>
        <v>32361487709.620201</v>
      </c>
      <c r="P43" s="3">
        <f>+'JAP BOP $'!P43+'KOR BOP $'!P43</f>
        <v>53504182958.901352</v>
      </c>
      <c r="Q43" s="3">
        <f>+'JAP BOP $'!Q43+'KOR BOP $'!Q43</f>
        <v>81027533818.737732</v>
      </c>
      <c r="R43" s="3">
        <f>+'JAP BOP $'!R43+'KOR BOP $'!R43</f>
        <v>50845206194.612511</v>
      </c>
      <c r="S43" s="3">
        <f>+'JAP BOP $'!S43+'KOR BOP $'!S43</f>
        <v>-18603475622.075596</v>
      </c>
      <c r="T43" s="3">
        <f>+'JAP BOP $'!T43+'KOR BOP $'!T43</f>
        <v>4271558782.137394</v>
      </c>
    </row>
    <row r="44" spans="1:20" x14ac:dyDescent="0.25">
      <c r="A44" s="2">
        <v>45839</v>
      </c>
      <c r="B44" s="3">
        <f>+'JAP BOP $'!B44+'KOR BOP $'!B44</f>
        <v>358350301866.30505</v>
      </c>
      <c r="C44" s="3">
        <f>+'JAP BOP $'!C44+'KOR BOP $'!C44</f>
        <v>328927881949.16656</v>
      </c>
      <c r="D44" s="3">
        <f>+'JAP BOP $'!D44+'KOR BOP $'!D44</f>
        <v>97860290987.549408</v>
      </c>
      <c r="E44" s="3">
        <f>+'JAP BOP $'!E44+'KOR BOP $'!E44</f>
        <v>113228544309.30582</v>
      </c>
      <c r="F44" s="3">
        <f>+'JAP BOP $'!F44+'KOR BOP $'!F44</f>
        <v>139023788200.72986</v>
      </c>
      <c r="G44" s="3">
        <f>+'JAP BOP $'!G44+'KOR BOP $'!G44</f>
        <v>59354428104.673904</v>
      </c>
      <c r="H44" s="3">
        <f>+'JAP BOP $'!H44+'KOR BOP $'!H44</f>
        <v>12655145237.044962</v>
      </c>
      <c r="I44" s="3">
        <f>+'JAP BOP $'!I44+'KOR BOP $'!I44</f>
        <v>23252253760.813148</v>
      </c>
      <c r="J44" s="3">
        <f>+'JAP BOP $'!J44+'KOR BOP $'!J44</f>
        <v>53744215558.960976</v>
      </c>
      <c r="K44" s="3">
        <f>+'JAP BOP $'!K44+'KOR BOP $'!K44</f>
        <v>10676754186.510405</v>
      </c>
      <c r="L44" s="3">
        <f>+'JAP BOP $'!L44+'KOR BOP $'!L44</f>
        <v>58052079189.375519</v>
      </c>
      <c r="M44" s="3">
        <f>+'JAP BOP $'!M44+'KOR BOP $'!M44</f>
        <v>47998521430.166672</v>
      </c>
      <c r="N44" s="3">
        <f>+'JAP BOP $'!N44+'KOR BOP $'!N44</f>
        <v>24486113926.346836</v>
      </c>
      <c r="O44" s="3">
        <f>+'JAP BOP $'!O44+'KOR BOP $'!O44</f>
        <v>19331272456.923706</v>
      </c>
      <c r="P44" s="3">
        <f>+'JAP BOP $'!P44+'KOR BOP $'!P44</f>
        <v>33565965263.028687</v>
      </c>
      <c r="Q44" s="3">
        <f>+'JAP BOP $'!Q44+'KOR BOP $'!Q44</f>
        <v>28667248973.24297</v>
      </c>
      <c r="R44" s="3">
        <f>+'JAP BOP $'!R44+'KOR BOP $'!R44</f>
        <v>15397260633.129486</v>
      </c>
      <c r="S44" s="3">
        <f>+'JAP BOP $'!S44+'KOR BOP $'!S44</f>
        <v>1779332869.2563519</v>
      </c>
      <c r="T44" s="3">
        <f>+'JAP BOP $'!T44+'KOR BOP $'!T44</f>
        <v>16765735610.493382</v>
      </c>
    </row>
    <row r="46" spans="1:20" x14ac:dyDescent="0.25">
      <c r="B46" s="6" t="s">
        <v>80</v>
      </c>
      <c r="D46" t="s">
        <v>81</v>
      </c>
      <c r="E46" t="s">
        <v>82</v>
      </c>
      <c r="F46" t="s">
        <v>83</v>
      </c>
      <c r="I46" t="s">
        <v>84</v>
      </c>
      <c r="J46" t="s">
        <v>88</v>
      </c>
      <c r="K46" t="s">
        <v>94</v>
      </c>
      <c r="L46" t="s">
        <v>90</v>
      </c>
      <c r="M46" t="s">
        <v>73</v>
      </c>
    </row>
    <row r="47" spans="1:20" x14ac:dyDescent="0.25">
      <c r="A47" s="2">
        <v>42005</v>
      </c>
      <c r="B47" s="5">
        <f>+B2-C2</f>
        <v>26472944422.280975</v>
      </c>
      <c r="C47" s="5">
        <f>+D2-E2</f>
        <v>-9115181084.6053085</v>
      </c>
      <c r="D47" s="5">
        <f t="shared" ref="D47:D88" si="0">+F2-G2</f>
        <v>47358550268.180618</v>
      </c>
      <c r="E47" s="5">
        <f t="shared" ref="E47:E88" si="1">+H2-I2</f>
        <v>-5324363360.9025803</v>
      </c>
      <c r="F47" s="5">
        <f t="shared" ref="F47:F88" si="2">+SUM(B47:E47)</f>
        <v>59391950244.953705</v>
      </c>
      <c r="I47" s="5">
        <f>+J2-K2</f>
        <v>34058446082.502762</v>
      </c>
      <c r="J47" s="5">
        <f>+N2-O2</f>
        <v>40206230644.78006</v>
      </c>
      <c r="K47" s="5">
        <f>+P2-Q2</f>
        <v>-8868222410.586235</v>
      </c>
      <c r="L47" s="5">
        <f>+R2-S2</f>
        <v>-12324744125.017759</v>
      </c>
      <c r="M47" s="5">
        <f>+T2</f>
        <v>4571779050.9173756</v>
      </c>
    </row>
    <row r="48" spans="1:20" x14ac:dyDescent="0.25">
      <c r="A48" s="2">
        <v>42095</v>
      </c>
      <c r="B48" s="5">
        <f t="shared" ref="B48:B88" si="3">+B3-C3</f>
        <v>29031177996.309906</v>
      </c>
      <c r="C48" s="5">
        <f t="shared" ref="C48:C88" si="4">+D3-E3</f>
        <v>-8370710381.9044952</v>
      </c>
      <c r="D48" s="5">
        <f t="shared" si="0"/>
        <v>45725870073.36174</v>
      </c>
      <c r="E48" s="5">
        <f t="shared" si="1"/>
        <v>-5437981629.3695154</v>
      </c>
      <c r="F48" s="5">
        <f t="shared" si="2"/>
        <v>60948356058.397636</v>
      </c>
      <c r="I48" s="5">
        <f t="shared" ref="I48:I88" si="5">+J3-K3</f>
        <v>41396564496.394875</v>
      </c>
      <c r="J48" s="5">
        <f t="shared" ref="J48:J88" si="6">+N3-O3</f>
        <v>18862214668.979446</v>
      </c>
      <c r="K48" s="5">
        <f t="shared" ref="K48:K88" si="7">+P3-Q3</f>
        <v>20282648237.850525</v>
      </c>
      <c r="L48" s="5">
        <f t="shared" ref="L48:L88" si="8">+R3-S3</f>
        <v>-27295398427.88723</v>
      </c>
      <c r="M48" s="5">
        <f t="shared" ref="M48:M88" si="9">+T3</f>
        <v>12902344679.067482</v>
      </c>
    </row>
    <row r="49" spans="1:13" x14ac:dyDescent="0.25">
      <c r="A49" s="2">
        <v>42186</v>
      </c>
      <c r="B49" s="5">
        <f t="shared" si="3"/>
        <v>25152096847.976624</v>
      </c>
      <c r="C49" s="5">
        <f t="shared" si="4"/>
        <v>-5413960091.3398666</v>
      </c>
      <c r="D49" s="5">
        <f t="shared" si="0"/>
        <v>44046353816.389587</v>
      </c>
      <c r="E49" s="5">
        <f t="shared" si="1"/>
        <v>-5233967430.1951466</v>
      </c>
      <c r="F49" s="5">
        <f t="shared" si="2"/>
        <v>58550523142.8312</v>
      </c>
      <c r="I49" s="5">
        <f t="shared" si="5"/>
        <v>41043464871.889076</v>
      </c>
      <c r="J49" s="5">
        <f t="shared" si="6"/>
        <v>73909077571.01474</v>
      </c>
      <c r="K49" s="5">
        <f t="shared" si="7"/>
        <v>-7822907496.902832</v>
      </c>
      <c r="L49" s="5">
        <f t="shared" si="8"/>
        <v>-38141892018.813507</v>
      </c>
      <c r="M49" s="5">
        <f t="shared" si="9"/>
        <v>-4551467045.5874805</v>
      </c>
    </row>
    <row r="50" spans="1:13" x14ac:dyDescent="0.25">
      <c r="A50" s="2">
        <v>42278</v>
      </c>
      <c r="B50" s="5">
        <f t="shared" si="3"/>
        <v>32185869891.643646</v>
      </c>
      <c r="C50" s="5">
        <f t="shared" si="4"/>
        <v>-7732733969.1519928</v>
      </c>
      <c r="D50" s="5">
        <f t="shared" si="0"/>
        <v>44063260867.368332</v>
      </c>
      <c r="E50" s="5">
        <f t="shared" si="1"/>
        <v>-5412060051.070138</v>
      </c>
      <c r="F50" s="5">
        <f t="shared" si="2"/>
        <v>63104336738.789848</v>
      </c>
      <c r="I50" s="5">
        <f t="shared" si="5"/>
        <v>36264116706.859344</v>
      </c>
      <c r="J50" s="5">
        <f t="shared" si="6"/>
        <v>40496731561.116653</v>
      </c>
      <c r="K50" s="5">
        <f t="shared" si="7"/>
        <v>4592001441.0581512</v>
      </c>
      <c r="L50" s="5">
        <f t="shared" si="8"/>
        <v>-9747288532.9494286</v>
      </c>
      <c r="M50" s="5">
        <f t="shared" si="9"/>
        <v>4233464362.6432929</v>
      </c>
    </row>
    <row r="51" spans="1:13" x14ac:dyDescent="0.25">
      <c r="A51" s="2">
        <v>42370</v>
      </c>
      <c r="B51" s="5">
        <f t="shared" si="3"/>
        <v>39680239212.760803</v>
      </c>
      <c r="C51" s="5">
        <f t="shared" si="4"/>
        <v>-3701454991.0355072</v>
      </c>
      <c r="D51" s="5">
        <f t="shared" si="0"/>
        <v>45022218741.470863</v>
      </c>
      <c r="E51" s="5">
        <f t="shared" si="1"/>
        <v>-5638415216.5236874</v>
      </c>
      <c r="F51" s="5">
        <f t="shared" si="2"/>
        <v>75362587746.672485</v>
      </c>
      <c r="I51" s="5">
        <f t="shared" si="5"/>
        <v>36998911349.582031</v>
      </c>
      <c r="J51" s="5">
        <f t="shared" si="6"/>
        <v>77665683412.679672</v>
      </c>
      <c r="K51" s="5">
        <f t="shared" si="7"/>
        <v>84722666235.885651</v>
      </c>
      <c r="L51" s="5">
        <f t="shared" si="8"/>
        <v>-89587802906.320679</v>
      </c>
      <c r="M51" s="5">
        <f t="shared" si="9"/>
        <v>-4102979451.9404764</v>
      </c>
    </row>
    <row r="52" spans="1:13" x14ac:dyDescent="0.25">
      <c r="A52" s="2">
        <v>42461</v>
      </c>
      <c r="B52" s="5">
        <f t="shared" si="3"/>
        <v>44503466182.574707</v>
      </c>
      <c r="C52" s="5">
        <f t="shared" si="4"/>
        <v>-8096732723.9229889</v>
      </c>
      <c r="D52" s="5">
        <f t="shared" si="0"/>
        <v>45927779972.197189</v>
      </c>
      <c r="E52" s="5">
        <f t="shared" si="1"/>
        <v>-6475981650.5004196</v>
      </c>
      <c r="F52" s="5">
        <f t="shared" si="2"/>
        <v>75858531780.34848</v>
      </c>
      <c r="I52" s="5">
        <f t="shared" si="5"/>
        <v>22837317583.092316</v>
      </c>
      <c r="J52" s="5">
        <f t="shared" si="6"/>
        <v>24567369911.877556</v>
      </c>
      <c r="K52" s="5">
        <f t="shared" si="7"/>
        <v>63477482770.674156</v>
      </c>
      <c r="L52" s="5">
        <f t="shared" si="8"/>
        <v>-8006565156.4974518</v>
      </c>
      <c r="M52" s="5">
        <f t="shared" si="9"/>
        <v>4146541844.9339781</v>
      </c>
    </row>
    <row r="53" spans="1:13" x14ac:dyDescent="0.25">
      <c r="A53" s="2">
        <v>42552</v>
      </c>
      <c r="B53" s="5">
        <f t="shared" si="3"/>
        <v>40219185687.387848</v>
      </c>
      <c r="C53" s="5">
        <f t="shared" si="4"/>
        <v>-8314704185.7039795</v>
      </c>
      <c r="D53" s="5">
        <f t="shared" si="0"/>
        <v>46070732701.599266</v>
      </c>
      <c r="E53" s="5">
        <f t="shared" si="1"/>
        <v>-7822660572.7200079</v>
      </c>
      <c r="F53" s="5">
        <f t="shared" si="2"/>
        <v>70152553630.563141</v>
      </c>
      <c r="I53" s="5">
        <f t="shared" si="5"/>
        <v>52382588096.658737</v>
      </c>
      <c r="J53" s="5">
        <f t="shared" si="6"/>
        <v>19765603669.166256</v>
      </c>
      <c r="K53" s="5">
        <f t="shared" si="7"/>
        <v>50982766759.554031</v>
      </c>
      <c r="L53" s="5">
        <f t="shared" si="8"/>
        <v>9421628694.1053429</v>
      </c>
      <c r="M53" s="5">
        <f t="shared" si="9"/>
        <v>3390792252.388648</v>
      </c>
    </row>
    <row r="54" spans="1:13" x14ac:dyDescent="0.25">
      <c r="A54" s="2">
        <v>42644</v>
      </c>
      <c r="B54" s="5">
        <f t="shared" si="3"/>
        <v>40049758799.561462</v>
      </c>
      <c r="C54" s="5">
        <f t="shared" si="4"/>
        <v>-8093374933.4113846</v>
      </c>
      <c r="D54" s="5">
        <f t="shared" si="0"/>
        <v>42954334399.453423</v>
      </c>
      <c r="E54" s="5">
        <f t="shared" si="1"/>
        <v>-5702851543.4953909</v>
      </c>
      <c r="F54" s="5">
        <f t="shared" si="2"/>
        <v>69207866722.108109</v>
      </c>
      <c r="I54" s="5">
        <f t="shared" si="5"/>
        <v>43184393845.110092</v>
      </c>
      <c r="J54" s="5">
        <f t="shared" si="6"/>
        <v>12825085977.36244</v>
      </c>
      <c r="K54" s="5">
        <f t="shared" si="7"/>
        <v>204566300.48825455</v>
      </c>
      <c r="L54" s="5">
        <f t="shared" si="8"/>
        <v>-20349758898.832382</v>
      </c>
      <c r="M54" s="5">
        <f t="shared" si="9"/>
        <v>-1146671728.7608275</v>
      </c>
    </row>
    <row r="55" spans="1:13" x14ac:dyDescent="0.25">
      <c r="A55" s="2">
        <v>42736</v>
      </c>
      <c r="B55" s="5">
        <f t="shared" si="3"/>
        <v>41121817901.581757</v>
      </c>
      <c r="C55" s="5">
        <f t="shared" si="4"/>
        <v>-11413747348.70974</v>
      </c>
      <c r="D55" s="5">
        <f t="shared" si="0"/>
        <v>48692651073.472137</v>
      </c>
      <c r="E55" s="5">
        <f t="shared" si="1"/>
        <v>-5285865104.5985518</v>
      </c>
      <c r="F55" s="5">
        <f t="shared" si="2"/>
        <v>73114856521.74559</v>
      </c>
      <c r="I55" s="5">
        <f t="shared" si="5"/>
        <v>64513557609.419815</v>
      </c>
      <c r="J55" s="5">
        <f t="shared" si="6"/>
        <v>12044183575.894333</v>
      </c>
      <c r="K55" s="5">
        <f t="shared" si="7"/>
        <v>-71349618909.547058</v>
      </c>
      <c r="L55" s="5">
        <f t="shared" si="8"/>
        <v>37325017326.673355</v>
      </c>
      <c r="M55" s="5">
        <f t="shared" si="9"/>
        <v>8025546341.0712919</v>
      </c>
    </row>
    <row r="56" spans="1:13" x14ac:dyDescent="0.25">
      <c r="A56" s="2">
        <v>42826</v>
      </c>
      <c r="B56" s="5">
        <f t="shared" si="3"/>
        <v>35421591836.980652</v>
      </c>
      <c r="C56" s="5">
        <f t="shared" si="4"/>
        <v>-10041522405.02327</v>
      </c>
      <c r="D56" s="5">
        <f t="shared" si="0"/>
        <v>43602771491.408775</v>
      </c>
      <c r="E56" s="5">
        <f t="shared" si="1"/>
        <v>-6168950959.0944099</v>
      </c>
      <c r="F56" s="5">
        <f t="shared" si="2"/>
        <v>62813889964.271744</v>
      </c>
      <c r="I56" s="5">
        <f t="shared" si="5"/>
        <v>37617200669.990135</v>
      </c>
      <c r="J56" s="5">
        <f t="shared" si="6"/>
        <v>26144829521.615364</v>
      </c>
      <c r="K56" s="5">
        <f t="shared" si="7"/>
        <v>6441765247.3368511</v>
      </c>
      <c r="L56" s="5">
        <f t="shared" si="8"/>
        <v>-12976153977.584019</v>
      </c>
      <c r="M56" s="5">
        <f t="shared" si="9"/>
        <v>8866784415.7465019</v>
      </c>
    </row>
    <row r="57" spans="1:13" x14ac:dyDescent="0.25">
      <c r="A57" s="2">
        <v>42917</v>
      </c>
      <c r="B57" s="5">
        <f t="shared" si="3"/>
        <v>42568823785.529175</v>
      </c>
      <c r="C57" s="5">
        <f t="shared" si="4"/>
        <v>-10671494900.437561</v>
      </c>
      <c r="D57" s="5">
        <f t="shared" si="0"/>
        <v>52286111224.036621</v>
      </c>
      <c r="E57" s="5">
        <f t="shared" si="1"/>
        <v>-7363851563.0393133</v>
      </c>
      <c r="F57" s="5">
        <f t="shared" si="2"/>
        <v>76819588546.088928</v>
      </c>
      <c r="I57" s="5">
        <f t="shared" si="5"/>
        <v>38762556224.51606</v>
      </c>
      <c r="J57" s="5">
        <f t="shared" si="6"/>
        <v>31683471319.143555</v>
      </c>
      <c r="K57" s="5">
        <f t="shared" si="7"/>
        <v>-5221182754.8776245</v>
      </c>
      <c r="L57" s="5">
        <f t="shared" si="8"/>
        <v>-6812155730.1399841</v>
      </c>
      <c r="M57" s="5">
        <f t="shared" si="9"/>
        <v>6231334941.9411688</v>
      </c>
    </row>
    <row r="58" spans="1:13" x14ac:dyDescent="0.25">
      <c r="A58" s="2">
        <v>43009</v>
      </c>
      <c r="B58" s="5">
        <f t="shared" si="3"/>
        <v>38727486683.094238</v>
      </c>
      <c r="C58" s="5">
        <f t="shared" si="4"/>
        <v>-10860889508.377991</v>
      </c>
      <c r="D58" s="5">
        <f t="shared" si="0"/>
        <v>47353797228.261475</v>
      </c>
      <c r="E58" s="5">
        <f t="shared" si="1"/>
        <v>-7037798803.5549431</v>
      </c>
      <c r="F58" s="5">
        <f t="shared" si="2"/>
        <v>68182595599.422775</v>
      </c>
      <c r="I58" s="5">
        <f t="shared" si="5"/>
        <v>30216848698.011993</v>
      </c>
      <c r="J58" s="5">
        <f t="shared" si="6"/>
        <v>39903145830.536285</v>
      </c>
      <c r="K58" s="5">
        <f t="shared" si="7"/>
        <v>-31042082076.457886</v>
      </c>
      <c r="L58" s="5">
        <f t="shared" si="8"/>
        <v>4731525516.4615555</v>
      </c>
      <c r="M58" s="5">
        <f t="shared" si="9"/>
        <v>4920981330.7430677</v>
      </c>
    </row>
    <row r="59" spans="1:13" x14ac:dyDescent="0.25">
      <c r="A59" s="2">
        <v>43101</v>
      </c>
      <c r="B59" s="5">
        <f t="shared" si="3"/>
        <v>32939544030.163452</v>
      </c>
      <c r="C59" s="5">
        <f t="shared" si="4"/>
        <v>-9675117430.0491943</v>
      </c>
      <c r="D59" s="5">
        <f t="shared" si="0"/>
        <v>49443950025.849876</v>
      </c>
      <c r="E59" s="5">
        <f t="shared" si="1"/>
        <v>-7691561454.8446417</v>
      </c>
      <c r="F59" s="5">
        <f t="shared" si="2"/>
        <v>65016815171.119499</v>
      </c>
      <c r="I59" s="5">
        <f t="shared" si="5"/>
        <v>38424808034.696854</v>
      </c>
      <c r="J59" s="5">
        <f t="shared" si="6"/>
        <v>41258617483.336212</v>
      </c>
      <c r="K59" s="5">
        <f t="shared" si="7"/>
        <v>17770150312.440887</v>
      </c>
      <c r="L59" s="5">
        <f t="shared" si="8"/>
        <v>-23910389636.144333</v>
      </c>
      <c r="M59" s="5">
        <f t="shared" si="9"/>
        <v>6927768304.4457512</v>
      </c>
    </row>
    <row r="60" spans="1:13" x14ac:dyDescent="0.25">
      <c r="A60" s="2">
        <v>43191</v>
      </c>
      <c r="B60" s="5">
        <f t="shared" si="3"/>
        <v>40027840622.025391</v>
      </c>
      <c r="C60" s="5">
        <f t="shared" si="4"/>
        <v>-10951952229.882629</v>
      </c>
      <c r="D60" s="5">
        <f t="shared" si="0"/>
        <v>49821156132.680237</v>
      </c>
      <c r="E60" s="5">
        <f t="shared" si="1"/>
        <v>-6743134683.0565491</v>
      </c>
      <c r="F60" s="5">
        <f t="shared" si="2"/>
        <v>72153909841.766449</v>
      </c>
      <c r="I60" s="5">
        <f t="shared" si="5"/>
        <v>38726283985.11171</v>
      </c>
      <c r="J60" s="5">
        <f t="shared" si="6"/>
        <v>60961843190.304138</v>
      </c>
      <c r="K60" s="5">
        <f t="shared" si="7"/>
        <v>-36252224734.446541</v>
      </c>
      <c r="L60" s="5">
        <f t="shared" si="8"/>
        <v>-18765057454.368137</v>
      </c>
      <c r="M60" s="5">
        <f t="shared" si="9"/>
        <v>21619255102.166016</v>
      </c>
    </row>
    <row r="61" spans="1:13" x14ac:dyDescent="0.25">
      <c r="A61" s="2">
        <v>43282</v>
      </c>
      <c r="B61" s="5">
        <f t="shared" si="3"/>
        <v>31959218856.127563</v>
      </c>
      <c r="C61" s="5">
        <f t="shared" si="4"/>
        <v>-9345951426.7991943</v>
      </c>
      <c r="D61" s="5">
        <f t="shared" si="0"/>
        <v>49900467780.294662</v>
      </c>
      <c r="E61" s="5">
        <f t="shared" si="1"/>
        <v>-6391900274.0286694</v>
      </c>
      <c r="F61" s="5">
        <f t="shared" si="2"/>
        <v>66121834935.59436</v>
      </c>
      <c r="I61" s="5">
        <f t="shared" si="5"/>
        <v>43542220079.349693</v>
      </c>
      <c r="J61" s="5">
        <f t="shared" si="6"/>
        <v>35793310701.970291</v>
      </c>
      <c r="K61" s="5">
        <f t="shared" si="7"/>
        <v>17085308295.390461</v>
      </c>
      <c r="L61" s="5">
        <f t="shared" si="8"/>
        <v>-51613263732.797287</v>
      </c>
      <c r="M61" s="5">
        <f t="shared" si="9"/>
        <v>11174409254.973629</v>
      </c>
    </row>
    <row r="62" spans="1:13" x14ac:dyDescent="0.25">
      <c r="A62" s="2">
        <v>43374</v>
      </c>
      <c r="B62" s="5">
        <f t="shared" si="3"/>
        <v>18384846410.010681</v>
      </c>
      <c r="C62" s="5">
        <f t="shared" si="4"/>
        <v>-9071570355.7375641</v>
      </c>
      <c r="D62" s="5">
        <f t="shared" si="0"/>
        <v>47643611561.376961</v>
      </c>
      <c r="E62" s="5">
        <f t="shared" si="1"/>
        <v>-5445431544.1624212</v>
      </c>
      <c r="F62" s="5">
        <f t="shared" si="2"/>
        <v>51511456071.487656</v>
      </c>
      <c r="I62" s="5">
        <f t="shared" si="5"/>
        <v>40331236983.198303</v>
      </c>
      <c r="J62" s="5">
        <f t="shared" si="6"/>
        <v>37245356328.340218</v>
      </c>
      <c r="K62" s="5">
        <f t="shared" si="7"/>
        <v>-34325149645.99807</v>
      </c>
      <c r="L62" s="5">
        <f t="shared" si="8"/>
        <v>11929641095.142303</v>
      </c>
      <c r="M62" s="5">
        <f t="shared" si="9"/>
        <v>2044769134.4595685</v>
      </c>
    </row>
    <row r="63" spans="1:13" x14ac:dyDescent="0.25">
      <c r="A63" s="2">
        <v>43466</v>
      </c>
      <c r="B63" s="5">
        <f t="shared" si="3"/>
        <v>24486688465.756714</v>
      </c>
      <c r="C63" s="5">
        <f t="shared" si="4"/>
        <v>-9987496313.5205536</v>
      </c>
      <c r="D63" s="5">
        <f t="shared" si="0"/>
        <v>51190828481.908661</v>
      </c>
      <c r="E63" s="5">
        <f t="shared" si="1"/>
        <v>-4325072175.730957</v>
      </c>
      <c r="F63" s="5">
        <f t="shared" si="2"/>
        <v>61364948458.413864</v>
      </c>
      <c r="I63" s="5">
        <f t="shared" si="5"/>
        <v>95291747644.254196</v>
      </c>
      <c r="J63" s="5">
        <f t="shared" si="6"/>
        <v>-3848863428.2679729</v>
      </c>
      <c r="K63" s="5">
        <f t="shared" si="7"/>
        <v>33554935458.342873</v>
      </c>
      <c r="L63" s="5">
        <f t="shared" si="8"/>
        <v>-50837486235.639816</v>
      </c>
      <c r="M63" s="5">
        <f t="shared" si="9"/>
        <v>11301477508.342848</v>
      </c>
    </row>
    <row r="64" spans="1:13" x14ac:dyDescent="0.25">
      <c r="A64" s="2">
        <v>43556</v>
      </c>
      <c r="B64" s="5">
        <f t="shared" si="3"/>
        <v>16083578070.358337</v>
      </c>
      <c r="C64" s="5">
        <f t="shared" si="4"/>
        <v>-7164575881.2129517</v>
      </c>
      <c r="D64" s="5">
        <f t="shared" si="0"/>
        <v>51969536998.135094</v>
      </c>
      <c r="E64" s="5">
        <f t="shared" si="1"/>
        <v>-3783094345.3001633</v>
      </c>
      <c r="F64" s="5">
        <f t="shared" si="2"/>
        <v>57105444841.980316</v>
      </c>
      <c r="I64" s="5">
        <f t="shared" si="5"/>
        <v>54906951947.73024</v>
      </c>
      <c r="J64" s="5">
        <f t="shared" si="6"/>
        <v>5832726449.9778137</v>
      </c>
      <c r="K64" s="5">
        <f t="shared" si="7"/>
        <v>27410242765.910416</v>
      </c>
      <c r="L64" s="5">
        <f t="shared" si="8"/>
        <v>-29883020352.660084</v>
      </c>
      <c r="M64" s="5">
        <f t="shared" si="9"/>
        <v>9399219087.1552315</v>
      </c>
    </row>
    <row r="65" spans="1:13" x14ac:dyDescent="0.25">
      <c r="A65" s="2">
        <v>43647</v>
      </c>
      <c r="B65" s="5">
        <f t="shared" si="3"/>
        <v>17488303942.014404</v>
      </c>
      <c r="C65" s="5">
        <f t="shared" si="4"/>
        <v>-11276531663.169998</v>
      </c>
      <c r="D65" s="5">
        <f t="shared" si="0"/>
        <v>55678879330.978058</v>
      </c>
      <c r="E65" s="5">
        <f t="shared" si="1"/>
        <v>-5643652055.3769188</v>
      </c>
      <c r="F65" s="5">
        <f t="shared" si="2"/>
        <v>56246999554.445541</v>
      </c>
      <c r="I65" s="5">
        <f t="shared" si="5"/>
        <v>45485913462.117386</v>
      </c>
      <c r="J65" s="5">
        <f t="shared" si="6"/>
        <v>27351295493.185646</v>
      </c>
      <c r="K65" s="5">
        <f t="shared" si="7"/>
        <v>22823331263.35944</v>
      </c>
      <c r="L65" s="5">
        <f t="shared" si="8"/>
        <v>-18357791665.18523</v>
      </c>
      <c r="M65" s="5">
        <f t="shared" si="9"/>
        <v>2266952932.0699482</v>
      </c>
    </row>
    <row r="66" spans="1:13" x14ac:dyDescent="0.25">
      <c r="A66" s="2">
        <v>43739</v>
      </c>
      <c r="B66" s="5">
        <f t="shared" si="3"/>
        <v>21228517381.845703</v>
      </c>
      <c r="C66" s="5">
        <f t="shared" si="4"/>
        <v>-9002518107.3782654</v>
      </c>
      <c r="D66" s="5">
        <f t="shared" si="0"/>
        <v>50742994425.465012</v>
      </c>
      <c r="E66" s="5">
        <f t="shared" si="1"/>
        <v>-5038367748.6257267</v>
      </c>
      <c r="F66" s="5">
        <f t="shared" si="2"/>
        <v>57930625951.306725</v>
      </c>
      <c r="I66" s="5">
        <f t="shared" si="5"/>
        <v>48227510764.083862</v>
      </c>
      <c r="J66" s="5">
        <f t="shared" si="6"/>
        <v>8180534698.7543602</v>
      </c>
      <c r="K66" s="5">
        <f t="shared" si="7"/>
        <v>7248570933.4606476</v>
      </c>
      <c r="L66" s="5">
        <f t="shared" si="8"/>
        <v>-23076428817.858967</v>
      </c>
      <c r="M66" s="5">
        <f t="shared" si="9"/>
        <v>4012081614.6098471</v>
      </c>
    </row>
    <row r="67" spans="1:13" x14ac:dyDescent="0.25">
      <c r="A67" s="2">
        <v>43831</v>
      </c>
      <c r="B67" s="5">
        <f t="shared" si="3"/>
        <v>24025979525.750366</v>
      </c>
      <c r="C67" s="5">
        <f t="shared" si="4"/>
        <v>-13190768953.05423</v>
      </c>
      <c r="D67" s="5">
        <f t="shared" si="0"/>
        <v>55789352667.215302</v>
      </c>
      <c r="E67" s="5">
        <f t="shared" si="1"/>
        <v>-4354371014.8670597</v>
      </c>
      <c r="F67" s="5">
        <f t="shared" si="2"/>
        <v>62270192225.04438</v>
      </c>
      <c r="I67" s="5">
        <f t="shared" si="5"/>
        <v>49836190424.587372</v>
      </c>
      <c r="J67" s="5">
        <f t="shared" si="6"/>
        <v>95423828216.543884</v>
      </c>
      <c r="K67" s="5">
        <f t="shared" si="7"/>
        <v>51662479387.079689</v>
      </c>
      <c r="L67" s="5">
        <f t="shared" si="8"/>
        <v>-143093255844.15002</v>
      </c>
      <c r="M67" s="5">
        <f t="shared" si="9"/>
        <v>-2093859156.2712641</v>
      </c>
    </row>
    <row r="68" spans="1:13" x14ac:dyDescent="0.25">
      <c r="A68" s="2">
        <v>43922</v>
      </c>
      <c r="B68" s="5">
        <f t="shared" si="3"/>
        <v>-5640651365.6224976</v>
      </c>
      <c r="C68" s="5">
        <f t="shared" si="4"/>
        <v>-13072187975.317184</v>
      </c>
      <c r="D68" s="5">
        <f t="shared" si="0"/>
        <v>43958319058.920105</v>
      </c>
      <c r="E68" s="5">
        <f t="shared" si="1"/>
        <v>-4625483686.8861618</v>
      </c>
      <c r="F68" s="5">
        <f t="shared" si="2"/>
        <v>20619996031.094261</v>
      </c>
      <c r="I68" s="5">
        <f t="shared" si="5"/>
        <v>10208118883.506607</v>
      </c>
      <c r="J68" s="5">
        <f t="shared" si="6"/>
        <v>77864857199.7854</v>
      </c>
      <c r="K68" s="5">
        <f t="shared" si="7"/>
        <v>-38175033843.791664</v>
      </c>
      <c r="L68" s="5">
        <f t="shared" si="8"/>
        <v>-55160159426.394226</v>
      </c>
      <c r="M68" s="5">
        <f t="shared" si="9"/>
        <v>18282227124.238674</v>
      </c>
    </row>
    <row r="69" spans="1:13" x14ac:dyDescent="0.25">
      <c r="A69" s="2">
        <v>44013</v>
      </c>
      <c r="B69" s="5">
        <f t="shared" si="3"/>
        <v>33848685634.403412</v>
      </c>
      <c r="C69" s="5">
        <f t="shared" si="4"/>
        <v>-13169318196.265427</v>
      </c>
      <c r="D69" s="5">
        <f t="shared" si="0"/>
        <v>43705582737.413452</v>
      </c>
      <c r="E69" s="5">
        <f t="shared" si="1"/>
        <v>-11313993987.420704</v>
      </c>
      <c r="F69" s="5">
        <f t="shared" si="2"/>
        <v>53070956188.130737</v>
      </c>
      <c r="I69" s="5">
        <f t="shared" si="5"/>
        <v>29758348323.309223</v>
      </c>
      <c r="J69" s="5">
        <f t="shared" si="6"/>
        <v>-47261182372.00515</v>
      </c>
      <c r="K69" s="5">
        <f t="shared" si="7"/>
        <v>-48442626707.56916</v>
      </c>
      <c r="L69" s="5">
        <f t="shared" si="8"/>
        <v>130819089892.1564</v>
      </c>
      <c r="M69" s="5">
        <f t="shared" si="9"/>
        <v>-2119566434.9998379</v>
      </c>
    </row>
    <row r="70" spans="1:13" x14ac:dyDescent="0.25">
      <c r="A70" s="2">
        <v>44105</v>
      </c>
      <c r="B70" s="5">
        <f t="shared" si="3"/>
        <v>53769263244.206482</v>
      </c>
      <c r="C70" s="5">
        <f t="shared" si="4"/>
        <v>-10219561229.767456</v>
      </c>
      <c r="D70" s="5">
        <f t="shared" si="0"/>
        <v>52976878208.191605</v>
      </c>
      <c r="E70" s="5">
        <f t="shared" si="1"/>
        <v>-8060936001.1051292</v>
      </c>
      <c r="F70" s="5">
        <f t="shared" si="2"/>
        <v>88465644221.525497</v>
      </c>
      <c r="I70" s="5">
        <f t="shared" si="5"/>
        <v>23742392614.482342</v>
      </c>
      <c r="J70" s="5">
        <f t="shared" si="6"/>
        <v>-14659192409.374779</v>
      </c>
      <c r="K70" s="5">
        <f t="shared" si="7"/>
        <v>2332719188.3456268</v>
      </c>
      <c r="L70" s="5">
        <f t="shared" si="8"/>
        <v>47990783623.819519</v>
      </c>
      <c r="M70" s="5">
        <f t="shared" si="9"/>
        <v>14369433646.431486</v>
      </c>
    </row>
    <row r="71" spans="1:13" x14ac:dyDescent="0.25">
      <c r="A71" s="2">
        <v>44197</v>
      </c>
      <c r="B71" s="5">
        <f t="shared" si="3"/>
        <v>38991524869.163757</v>
      </c>
      <c r="C71" s="5">
        <f t="shared" si="4"/>
        <v>-8781103247.2850189</v>
      </c>
      <c r="D71" s="5">
        <f t="shared" si="0"/>
        <v>57954039339.148384</v>
      </c>
      <c r="E71" s="5">
        <f t="shared" si="1"/>
        <v>-6537640255.1344948</v>
      </c>
      <c r="F71" s="5">
        <f t="shared" si="2"/>
        <v>81626820705.892639</v>
      </c>
      <c r="I71" s="5">
        <f t="shared" si="5"/>
        <v>46762819051.753021</v>
      </c>
      <c r="J71" s="5">
        <f t="shared" si="6"/>
        <v>-654708296.63372803</v>
      </c>
      <c r="K71" s="5">
        <f t="shared" si="7"/>
        <v>-35602371386.567337</v>
      </c>
      <c r="L71" s="5">
        <f t="shared" si="8"/>
        <v>20851929951.163765</v>
      </c>
      <c r="M71" s="5">
        <f t="shared" si="9"/>
        <v>7713735203.0223484</v>
      </c>
    </row>
    <row r="72" spans="1:13" x14ac:dyDescent="0.25">
      <c r="A72" s="2">
        <v>44287</v>
      </c>
      <c r="B72" s="5">
        <f t="shared" si="3"/>
        <v>26857946169.62854</v>
      </c>
      <c r="C72" s="5">
        <f t="shared" si="4"/>
        <v>-13690039182.928207</v>
      </c>
      <c r="D72" s="5">
        <f t="shared" si="0"/>
        <v>74144929939.811798</v>
      </c>
      <c r="E72" s="5">
        <f t="shared" si="1"/>
        <v>-7011992888.0928783</v>
      </c>
      <c r="F72" s="5">
        <f t="shared" si="2"/>
        <v>80300844038.41925</v>
      </c>
      <c r="I72" s="5">
        <f t="shared" si="5"/>
        <v>53993105593.972473</v>
      </c>
      <c r="J72" s="5">
        <f t="shared" si="6"/>
        <v>157450000.3781662</v>
      </c>
      <c r="K72" s="5">
        <f t="shared" si="7"/>
        <v>-18419302664.28627</v>
      </c>
      <c r="L72" s="5">
        <f t="shared" si="8"/>
        <v>2769318426.6637726</v>
      </c>
      <c r="M72" s="5">
        <f t="shared" si="9"/>
        <v>11259312448.074299</v>
      </c>
    </row>
    <row r="73" spans="1:13" x14ac:dyDescent="0.25">
      <c r="A73" s="2">
        <v>44378</v>
      </c>
      <c r="B73" s="5">
        <f t="shared" si="3"/>
        <v>18321624434.595947</v>
      </c>
      <c r="C73" s="5">
        <f t="shared" si="4"/>
        <v>-10658997349.768524</v>
      </c>
      <c r="D73" s="5">
        <f t="shared" si="0"/>
        <v>60517414374.227325</v>
      </c>
      <c r="E73" s="5">
        <f t="shared" si="1"/>
        <v>-6503377465.4555416</v>
      </c>
      <c r="F73" s="5">
        <f t="shared" si="2"/>
        <v>61676663993.599205</v>
      </c>
      <c r="I73" s="5">
        <f t="shared" si="5"/>
        <v>57796611755.328644</v>
      </c>
      <c r="J73" s="5">
        <f t="shared" si="6"/>
        <v>8766864855.7671089</v>
      </c>
      <c r="K73" s="5">
        <f t="shared" si="7"/>
        <v>-49630250358.382019</v>
      </c>
      <c r="L73" s="5">
        <f t="shared" si="8"/>
        <v>4913062488.5577698</v>
      </c>
      <c r="M73" s="5">
        <f t="shared" si="9"/>
        <v>50323654429.235214</v>
      </c>
    </row>
    <row r="74" spans="1:13" x14ac:dyDescent="0.25">
      <c r="A74" s="2">
        <v>44470</v>
      </c>
      <c r="B74" s="5">
        <f t="shared" si="3"/>
        <v>8100569853.5847778</v>
      </c>
      <c r="C74" s="5">
        <f t="shared" si="4"/>
        <v>-10914746051.818512</v>
      </c>
      <c r="D74" s="5">
        <f t="shared" si="0"/>
        <v>65648417517.503265</v>
      </c>
      <c r="E74" s="5">
        <f t="shared" si="1"/>
        <v>-6091308789.2849522</v>
      </c>
      <c r="F74" s="5">
        <f t="shared" si="2"/>
        <v>56742932529.984581</v>
      </c>
      <c r="I74" s="5">
        <f t="shared" si="5"/>
        <v>60139227265.789703</v>
      </c>
      <c r="J74" s="5">
        <f t="shared" si="6"/>
        <v>34721136859.398483</v>
      </c>
      <c r="K74" s="5">
        <f t="shared" si="7"/>
        <v>-118066715250.82422</v>
      </c>
      <c r="L74" s="5">
        <f t="shared" si="8"/>
        <v>65197520174.631332</v>
      </c>
      <c r="M74" s="5">
        <f t="shared" si="9"/>
        <v>8049159006.7322445</v>
      </c>
    </row>
    <row r="75" spans="1:13" x14ac:dyDescent="0.25">
      <c r="A75" s="2">
        <v>44562</v>
      </c>
      <c r="B75" s="5">
        <f t="shared" si="3"/>
        <v>2960815465.7786865</v>
      </c>
      <c r="C75" s="5">
        <f t="shared" si="4"/>
        <v>-11251331035.55423</v>
      </c>
      <c r="D75" s="5">
        <f t="shared" si="0"/>
        <v>77444941231.37442</v>
      </c>
      <c r="E75" s="5">
        <f t="shared" si="1"/>
        <v>-5994463352.8607731</v>
      </c>
      <c r="F75" s="5">
        <f t="shared" si="2"/>
        <v>63159962308.738106</v>
      </c>
      <c r="I75" s="5">
        <f t="shared" si="5"/>
        <v>41554692926.789757</v>
      </c>
      <c r="J75" s="5">
        <f t="shared" si="6"/>
        <v>29935770436.299866</v>
      </c>
      <c r="K75" s="5">
        <f t="shared" si="7"/>
        <v>-14861945052.060753</v>
      </c>
      <c r="L75" s="5">
        <f t="shared" si="8"/>
        <v>-5418141815.3451538</v>
      </c>
      <c r="M75" s="5">
        <f t="shared" si="9"/>
        <v>-6724373889.3290625</v>
      </c>
    </row>
    <row r="76" spans="1:13" x14ac:dyDescent="0.25">
      <c r="A76" s="2">
        <v>44652</v>
      </c>
      <c r="B76" s="5">
        <f t="shared" si="3"/>
        <v>-20912317935.501709</v>
      </c>
      <c r="C76" s="5">
        <f t="shared" si="4"/>
        <v>-9989225867.8136139</v>
      </c>
      <c r="D76" s="5">
        <f t="shared" si="0"/>
        <v>69262104193.244293</v>
      </c>
      <c r="E76" s="5">
        <f t="shared" si="1"/>
        <v>-5674542320.6061268</v>
      </c>
      <c r="F76" s="5">
        <f t="shared" si="2"/>
        <v>32686018069.322845</v>
      </c>
      <c r="I76" s="5">
        <f t="shared" si="5"/>
        <v>49813044663.803635</v>
      </c>
      <c r="J76" s="5">
        <f t="shared" si="6"/>
        <v>43813727918.598595</v>
      </c>
      <c r="K76" s="5">
        <f t="shared" si="7"/>
        <v>-89691943194.673645</v>
      </c>
      <c r="L76" s="5">
        <f t="shared" si="8"/>
        <v>-7569227736.0090942</v>
      </c>
      <c r="M76" s="5">
        <f t="shared" si="9"/>
        <v>-6781978588.1026859</v>
      </c>
    </row>
    <row r="77" spans="1:13" x14ac:dyDescent="0.25">
      <c r="A77" s="2">
        <v>44743</v>
      </c>
      <c r="B77" s="5">
        <f t="shared" si="3"/>
        <v>-45714292972.048889</v>
      </c>
      <c r="C77" s="5">
        <f t="shared" si="4"/>
        <v>-17183607473.895218</v>
      </c>
      <c r="D77" s="5">
        <f t="shared" si="0"/>
        <v>67018266886.214996</v>
      </c>
      <c r="E77" s="5">
        <f t="shared" si="1"/>
        <v>-4979192637.7818203</v>
      </c>
      <c r="F77" s="5">
        <f t="shared" si="2"/>
        <v>-858826197.51093102</v>
      </c>
      <c r="I77" s="5">
        <f t="shared" si="5"/>
        <v>39265775454.456154</v>
      </c>
      <c r="J77" s="5">
        <f t="shared" si="6"/>
        <v>-7128372408.0251331</v>
      </c>
      <c r="K77" s="5">
        <f t="shared" si="7"/>
        <v>-96328790493.911606</v>
      </c>
      <c r="L77" s="5">
        <f t="shared" si="8"/>
        <v>87595062605.483795</v>
      </c>
      <c r="M77" s="5">
        <f t="shared" si="9"/>
        <v>-29306948274.259804</v>
      </c>
    </row>
    <row r="78" spans="1:13" x14ac:dyDescent="0.25">
      <c r="A78" s="2">
        <v>44835</v>
      </c>
      <c r="B78" s="5">
        <f t="shared" si="3"/>
        <v>-38929308163.336365</v>
      </c>
      <c r="C78" s="5">
        <f t="shared" si="4"/>
        <v>-11922711217.64267</v>
      </c>
      <c r="D78" s="5">
        <f t="shared" si="0"/>
        <v>72699679005.456665</v>
      </c>
      <c r="E78" s="5">
        <f t="shared" si="1"/>
        <v>-5923263612.1021309</v>
      </c>
      <c r="F78" s="5">
        <f t="shared" si="2"/>
        <v>15924396012.3755</v>
      </c>
      <c r="I78" s="5">
        <f t="shared" si="5"/>
        <v>37106205468.730453</v>
      </c>
      <c r="J78" s="5">
        <f t="shared" si="6"/>
        <v>5841396852.3915195</v>
      </c>
      <c r="K78" s="5">
        <f t="shared" si="7"/>
        <v>12434008851.477726</v>
      </c>
      <c r="L78" s="5">
        <f t="shared" si="8"/>
        <v>-15186350032.561218</v>
      </c>
      <c r="M78" s="5">
        <f t="shared" si="9"/>
        <v>-35200404675.81041</v>
      </c>
    </row>
    <row r="79" spans="1:13" x14ac:dyDescent="0.25">
      <c r="A79" s="2">
        <v>44927</v>
      </c>
      <c r="B79" s="5">
        <f t="shared" si="3"/>
        <v>-31348223624.050964</v>
      </c>
      <c r="C79" s="5">
        <f t="shared" si="4"/>
        <v>-16034226114.965118</v>
      </c>
      <c r="D79" s="5">
        <f t="shared" si="0"/>
        <v>75672741238.823303</v>
      </c>
      <c r="E79" s="5">
        <f t="shared" si="1"/>
        <v>-8783192087.6641045</v>
      </c>
      <c r="F79" s="5">
        <f t="shared" si="2"/>
        <v>19507099412.143116</v>
      </c>
      <c r="I79" s="5">
        <f t="shared" si="5"/>
        <v>34489572143.805618</v>
      </c>
      <c r="J79" s="5">
        <f t="shared" si="6"/>
        <v>10771605422.227999</v>
      </c>
      <c r="K79" s="5">
        <f t="shared" si="7"/>
        <v>82015268229.547913</v>
      </c>
      <c r="L79" s="5">
        <f t="shared" si="8"/>
        <v>-77670742529.814072</v>
      </c>
      <c r="M79" s="5">
        <f t="shared" si="9"/>
        <v>4783908333.4047556</v>
      </c>
    </row>
    <row r="80" spans="1:13" x14ac:dyDescent="0.25">
      <c r="A80" s="2">
        <v>45017</v>
      </c>
      <c r="B80" s="5">
        <f t="shared" si="3"/>
        <v>-3645257108.2838135</v>
      </c>
      <c r="C80" s="5">
        <f t="shared" si="4"/>
        <v>-11381816571.830994</v>
      </c>
      <c r="D80" s="5">
        <f t="shared" si="0"/>
        <v>72423291229.784485</v>
      </c>
      <c r="E80" s="5">
        <f t="shared" si="1"/>
        <v>-8488035453.7490807</v>
      </c>
      <c r="F80" s="5">
        <f t="shared" si="2"/>
        <v>48908182095.920593</v>
      </c>
      <c r="I80" s="5">
        <f t="shared" si="5"/>
        <v>45257504367.926018</v>
      </c>
      <c r="J80" s="5">
        <f t="shared" si="6"/>
        <v>-56218515874.045013</v>
      </c>
      <c r="K80" s="5">
        <f t="shared" si="7"/>
        <v>2267398562.9685364</v>
      </c>
      <c r="L80" s="5">
        <f t="shared" si="8"/>
        <v>26781279898.96788</v>
      </c>
      <c r="M80" s="5">
        <f t="shared" si="9"/>
        <v>4497335390.6739407</v>
      </c>
    </row>
    <row r="81" spans="1:13" x14ac:dyDescent="0.25">
      <c r="A81" s="2">
        <v>45108</v>
      </c>
      <c r="B81" s="5">
        <f t="shared" si="3"/>
        <v>11381896576.770996</v>
      </c>
      <c r="C81" s="5">
        <f t="shared" si="4"/>
        <v>-15919705497.39006</v>
      </c>
      <c r="D81" s="5">
        <f t="shared" si="0"/>
        <v>70516347435.528412</v>
      </c>
      <c r="E81" s="5">
        <f t="shared" si="1"/>
        <v>-8634724183.0765495</v>
      </c>
      <c r="F81" s="5">
        <f t="shared" si="2"/>
        <v>57343814331.832794</v>
      </c>
      <c r="I81" s="5">
        <f t="shared" si="5"/>
        <v>58013389111.499641</v>
      </c>
      <c r="J81" s="5">
        <f t="shared" si="6"/>
        <v>24461881657.139194</v>
      </c>
      <c r="K81" s="5">
        <f t="shared" si="7"/>
        <v>107462643743.04948</v>
      </c>
      <c r="L81" s="5">
        <f t="shared" si="8"/>
        <v>-153633711800.42599</v>
      </c>
      <c r="M81" s="5">
        <f t="shared" si="9"/>
        <v>5022847286.8246403</v>
      </c>
    </row>
    <row r="82" spans="1:13" x14ac:dyDescent="0.25">
      <c r="A82" s="2">
        <v>45200</v>
      </c>
      <c r="B82" s="5">
        <f t="shared" si="3"/>
        <v>13237828984.308533</v>
      </c>
      <c r="C82" s="5">
        <f t="shared" si="4"/>
        <v>-7386326739.1662445</v>
      </c>
      <c r="D82" s="5">
        <f t="shared" si="0"/>
        <v>68940863264.718048</v>
      </c>
      <c r="E82" s="5">
        <f t="shared" si="1"/>
        <v>-8209885749.9336796</v>
      </c>
      <c r="F82" s="5">
        <f t="shared" si="2"/>
        <v>66582479759.926659</v>
      </c>
      <c r="I82" s="5">
        <f t="shared" si="5"/>
        <v>51109917595.813538</v>
      </c>
      <c r="J82" s="5">
        <f t="shared" si="6"/>
        <v>-2019406866.1306057</v>
      </c>
      <c r="K82" s="5">
        <f t="shared" si="7"/>
        <v>34250426721.128609</v>
      </c>
      <c r="L82" s="5">
        <f t="shared" si="8"/>
        <v>-52893742945.819778</v>
      </c>
      <c r="M82" s="5">
        <f t="shared" si="9"/>
        <v>12474074964.262978</v>
      </c>
    </row>
    <row r="83" spans="1:13" x14ac:dyDescent="0.25">
      <c r="A83" s="2">
        <v>45292</v>
      </c>
      <c r="B83" s="5">
        <f t="shared" si="3"/>
        <v>16103930945.570435</v>
      </c>
      <c r="C83" s="5">
        <f t="shared" si="4"/>
        <v>-14309906398.335571</v>
      </c>
      <c r="D83" s="5">
        <f t="shared" si="0"/>
        <v>73110917347.945068</v>
      </c>
      <c r="E83" s="5">
        <f t="shared" si="1"/>
        <v>-8244553672.8692589</v>
      </c>
      <c r="F83" s="5">
        <f t="shared" si="2"/>
        <v>66660388222.310669</v>
      </c>
      <c r="I83" s="5">
        <f t="shared" si="5"/>
        <v>53564719957.831764</v>
      </c>
      <c r="J83" s="5">
        <f t="shared" si="6"/>
        <v>-22140797992.515091</v>
      </c>
      <c r="K83" s="5">
        <f t="shared" si="7"/>
        <v>-19187045318.738289</v>
      </c>
      <c r="L83" s="5">
        <f t="shared" si="8"/>
        <v>34060571137.862984</v>
      </c>
      <c r="M83" s="5">
        <f t="shared" si="9"/>
        <v>4859791304.0001497</v>
      </c>
    </row>
    <row r="84" spans="1:13" x14ac:dyDescent="0.25">
      <c r="A84" s="2">
        <v>45383</v>
      </c>
      <c r="B84" s="5">
        <f t="shared" si="3"/>
        <v>16799900947.128174</v>
      </c>
      <c r="C84" s="5">
        <f t="shared" si="4"/>
        <v>-10454868989.072617</v>
      </c>
      <c r="D84" s="5">
        <f t="shared" si="0"/>
        <v>71460952950.972626</v>
      </c>
      <c r="E84" s="5">
        <f t="shared" si="1"/>
        <v>-7780925080.3969994</v>
      </c>
      <c r="F84" s="5">
        <f t="shared" si="2"/>
        <v>70025059828.63118</v>
      </c>
      <c r="I84" s="5">
        <f t="shared" si="5"/>
        <v>59721895751.696259</v>
      </c>
      <c r="J84" s="5">
        <f t="shared" si="6"/>
        <v>-12674985839.818645</v>
      </c>
      <c r="K84" s="5">
        <f t="shared" si="7"/>
        <v>68740313947.969299</v>
      </c>
      <c r="L84" s="5">
        <f t="shared" si="8"/>
        <v>-33861501806.343086</v>
      </c>
      <c r="M84" s="5">
        <f t="shared" si="9"/>
        <v>-63243793751.659317</v>
      </c>
    </row>
    <row r="85" spans="1:13" x14ac:dyDescent="0.25">
      <c r="A85" s="2">
        <v>45474</v>
      </c>
      <c r="B85" s="5">
        <f t="shared" si="3"/>
        <v>17904482793.285889</v>
      </c>
      <c r="C85" s="5">
        <f t="shared" si="4"/>
        <v>-11678485034.207443</v>
      </c>
      <c r="D85" s="5">
        <f t="shared" si="0"/>
        <v>73792998191.245972</v>
      </c>
      <c r="E85" s="5">
        <f t="shared" si="1"/>
        <v>-8893382733.9443436</v>
      </c>
      <c r="F85" s="5">
        <f t="shared" si="2"/>
        <v>71125613216.380066</v>
      </c>
      <c r="I85" s="5">
        <f t="shared" si="5"/>
        <v>53416308260.730499</v>
      </c>
      <c r="J85" s="5">
        <f t="shared" si="6"/>
        <v>55521875802.779663</v>
      </c>
      <c r="K85" s="5">
        <f t="shared" si="7"/>
        <v>99951525339.38446</v>
      </c>
      <c r="L85" s="5">
        <f t="shared" si="8"/>
        <v>-98859638800.241013</v>
      </c>
      <c r="M85" s="5">
        <f t="shared" si="9"/>
        <v>-24317377886.16497</v>
      </c>
    </row>
    <row r="86" spans="1:13" x14ac:dyDescent="0.25">
      <c r="A86" s="2">
        <v>45566</v>
      </c>
      <c r="B86" s="5">
        <f t="shared" si="3"/>
        <v>26255866628.516724</v>
      </c>
      <c r="C86" s="5">
        <f t="shared" si="4"/>
        <v>-6366069320.8906555</v>
      </c>
      <c r="D86" s="5">
        <f t="shared" si="0"/>
        <v>69418552058.08139</v>
      </c>
      <c r="E86" s="5">
        <f t="shared" si="1"/>
        <v>-9756914894.3589382</v>
      </c>
      <c r="F86" s="5">
        <f t="shared" si="2"/>
        <v>79551434471.348526</v>
      </c>
      <c r="I86" s="5">
        <f t="shared" si="5"/>
        <v>53212680194.485161</v>
      </c>
      <c r="J86" s="5">
        <f t="shared" si="6"/>
        <v>-17343748554.821308</v>
      </c>
      <c r="K86" s="5">
        <f t="shared" si="7"/>
        <v>-11478779270.389112</v>
      </c>
      <c r="L86" s="5">
        <f t="shared" si="8"/>
        <v>27824631042.474228</v>
      </c>
      <c r="M86" s="5">
        <f t="shared" si="9"/>
        <v>12987660586.585375</v>
      </c>
    </row>
    <row r="87" spans="1:13" x14ac:dyDescent="0.25">
      <c r="A87" s="2">
        <v>45658</v>
      </c>
      <c r="B87" s="5">
        <f t="shared" si="3"/>
        <v>15684719911.497864</v>
      </c>
      <c r="C87" s="5">
        <f t="shared" si="4"/>
        <v>-12219255583.482086</v>
      </c>
      <c r="D87" s="5">
        <f t="shared" si="0"/>
        <v>81334902137.44696</v>
      </c>
      <c r="E87" s="5">
        <f t="shared" si="1"/>
        <v>-8493664734.0276089</v>
      </c>
      <c r="F87" s="5">
        <f t="shared" si="2"/>
        <v>76306701731.435135</v>
      </c>
      <c r="I87" s="5">
        <f t="shared" si="5"/>
        <v>39780099170.648987</v>
      </c>
      <c r="J87" s="5">
        <f t="shared" si="6"/>
        <v>68387411660.710785</v>
      </c>
      <c r="K87" s="5">
        <f t="shared" si="7"/>
        <v>-15414263185.468258</v>
      </c>
      <c r="L87" s="5">
        <f t="shared" si="8"/>
        <v>-45644741490.979233</v>
      </c>
      <c r="M87" s="5">
        <f t="shared" si="9"/>
        <v>-5495234983.5411015</v>
      </c>
    </row>
    <row r="88" spans="1:13" x14ac:dyDescent="0.25">
      <c r="A88" s="2">
        <v>45748</v>
      </c>
      <c r="B88" s="5">
        <f t="shared" si="3"/>
        <v>29560577874.196472</v>
      </c>
      <c r="C88" s="5">
        <f t="shared" si="4"/>
        <v>-11326940668.134476</v>
      </c>
      <c r="D88" s="5">
        <f t="shared" si="0"/>
        <v>74745660692.545135</v>
      </c>
      <c r="E88" s="5">
        <f t="shared" si="1"/>
        <v>-12974624945.842409</v>
      </c>
      <c r="F88" s="5">
        <f t="shared" si="2"/>
        <v>80004672952.764725</v>
      </c>
      <c r="I88" s="5">
        <f t="shared" si="5"/>
        <v>60079563972.539925</v>
      </c>
      <c r="J88" s="5">
        <f t="shared" si="6"/>
        <v>-17523146646.669022</v>
      </c>
      <c r="K88" s="5">
        <f t="shared" si="7"/>
        <v>-27523350859.83638</v>
      </c>
      <c r="L88" s="5">
        <f t="shared" si="8"/>
        <v>69448681816.68811</v>
      </c>
      <c r="M88" s="5">
        <f t="shared" si="9"/>
        <v>4271558782.137394</v>
      </c>
    </row>
    <row r="90" spans="1:13" x14ac:dyDescent="0.25">
      <c r="B90" s="6" t="s">
        <v>64</v>
      </c>
      <c r="C90" t="s">
        <v>92</v>
      </c>
      <c r="D90" t="s">
        <v>81</v>
      </c>
      <c r="E90" t="s">
        <v>82</v>
      </c>
      <c r="F90" t="s">
        <v>83</v>
      </c>
      <c r="I90" t="s">
        <v>84</v>
      </c>
      <c r="J90" t="s">
        <v>88</v>
      </c>
      <c r="K90" t="s">
        <v>93</v>
      </c>
      <c r="L90" t="s">
        <v>90</v>
      </c>
      <c r="M90" t="s">
        <v>73</v>
      </c>
    </row>
    <row r="91" spans="1:13" x14ac:dyDescent="0.25">
      <c r="A91" s="1">
        <v>2015</v>
      </c>
      <c r="B91" s="5">
        <f>+SUM(B47:B50)</f>
        <v>112842089158.21115</v>
      </c>
      <c r="C91" s="5">
        <f>+SUM(C47:C50)</f>
        <v>-30632585527.001663</v>
      </c>
      <c r="D91" s="5">
        <f>+SUM(D47:D50)</f>
        <v>181194035025.30029</v>
      </c>
      <c r="E91" s="5">
        <f>+SUM(E47:E50)</f>
        <v>-21408372471.53738</v>
      </c>
      <c r="F91" s="5">
        <f>+SUM(F47:F50)</f>
        <v>241995166184.97241</v>
      </c>
      <c r="H91" s="1">
        <v>2015</v>
      </c>
      <c r="I91" s="5">
        <f>+SUM(J2:J5)-SUM(K2:K5)</f>
        <v>152762592157.64603</v>
      </c>
      <c r="J91" s="5">
        <f>-SUM(N2:N5)-SUM(O2:O5)</f>
        <v>-192807369819.3634</v>
      </c>
      <c r="K91" s="5">
        <f>+SUM(P2:P5)-SUM(Q2:Q5)</f>
        <v>8183519771.4196167</v>
      </c>
      <c r="L91" s="5">
        <f>SUM(R2:R5)-SUM(S2:S5)</f>
        <v>-87509323104.667938</v>
      </c>
      <c r="M91" s="5">
        <f>+SUM(T2:T5)</f>
        <v>17156121047.040668</v>
      </c>
    </row>
    <row r="92" spans="1:13" x14ac:dyDescent="0.25">
      <c r="A92">
        <v>2019</v>
      </c>
      <c r="B92" s="5">
        <f>+SUM(B63:B66)</f>
        <v>79287087859.975159</v>
      </c>
      <c r="C92" s="5">
        <f>+SUM(C63:C66)</f>
        <v>-37431121965.281769</v>
      </c>
      <c r="D92" s="5">
        <f>+SUM(D63:D66)</f>
        <v>209582239236.48682</v>
      </c>
      <c r="E92" s="5">
        <f>+SUM(E63:E66)</f>
        <v>-18790186325.033768</v>
      </c>
      <c r="F92" s="5">
        <f>+SUM(F63:F66)</f>
        <v>232648018806.14645</v>
      </c>
      <c r="H92">
        <v>2019</v>
      </c>
      <c r="I92" s="5">
        <f>+SUM(J18:J21)-SUM(K18:K21)</f>
        <v>243912123818.1857</v>
      </c>
      <c r="J92" s="5">
        <f>-SUM(N18:N21)-SUM(O18:O21)</f>
        <v>-101392060584.81157</v>
      </c>
      <c r="K92" s="5">
        <f>+SUM(P18:P21)-SUM(Q18:Q21)</f>
        <v>91037080421.073364</v>
      </c>
      <c r="L92" s="5">
        <f>SUM(R18:R21)-SUM(S18:S21)</f>
        <v>-122154727071.3441</v>
      </c>
      <c r="M92" s="5">
        <f>+SUM(T18:T21)</f>
        <v>26979731142.177872</v>
      </c>
    </row>
    <row r="93" spans="1:13" x14ac:dyDescent="0.25">
      <c r="A93">
        <v>2022</v>
      </c>
      <c r="B93" s="5">
        <f>+SUM(B75:B78)</f>
        <v>-102595103605.10828</v>
      </c>
      <c r="C93" s="5">
        <f>+SUM(C75:C78)</f>
        <v>-50346875594.905731</v>
      </c>
      <c r="D93" s="5">
        <f>+SUM(D75:D78)</f>
        <v>286424991316.29041</v>
      </c>
      <c r="E93" s="5">
        <f>+SUM(E75:E78)</f>
        <v>-22571461923.350853</v>
      </c>
      <c r="F93" s="5">
        <f>+SUM(F75:F78)</f>
        <v>110911550192.92552</v>
      </c>
      <c r="H93">
        <v>2022</v>
      </c>
      <c r="I93" s="5">
        <f>+SUM(J30:J33)-SUM(K30:K33)</f>
        <v>167739718513.78003</v>
      </c>
      <c r="J93" s="5">
        <f>-SUM(N30:N33)-SUM(O30:O33)</f>
        <v>-49283367515.780998</v>
      </c>
      <c r="K93" s="5">
        <f>+SUM(P30:P33)-SUM(Q30:Q33)</f>
        <v>-188448669889.1683</v>
      </c>
      <c r="L93" s="5">
        <f>SUM(R30:R33)-SUM(S30:S33)</f>
        <v>59421343021.568268</v>
      </c>
      <c r="M93" s="5">
        <f>+SUM(T30:T33)</f>
        <v>-78013705427.501953</v>
      </c>
    </row>
    <row r="94" spans="1:13" x14ac:dyDescent="0.25">
      <c r="A94">
        <v>2024</v>
      </c>
      <c r="B94" s="5">
        <f>+SUM(B83:B86)</f>
        <v>77064181314.501221</v>
      </c>
      <c r="C94" s="5">
        <f t="shared" ref="C94:F94" si="10">+SUM(C83:C86)</f>
        <v>-42809329742.506287</v>
      </c>
      <c r="D94" s="5">
        <f t="shared" si="10"/>
        <v>287783420548.24506</v>
      </c>
      <c r="E94" s="5">
        <f t="shared" si="10"/>
        <v>-34675776381.569542</v>
      </c>
      <c r="F94" s="5">
        <f t="shared" si="10"/>
        <v>287362495738.67041</v>
      </c>
      <c r="H94">
        <v>2024</v>
      </c>
      <c r="I94" s="5">
        <f>+SUM(J38:J41)-SUM(K38:K41)</f>
        <v>219915604164.74365</v>
      </c>
      <c r="J94" s="5">
        <f>-SUM(N38:N41)-SUM(O38:O41)</f>
        <v>-36370261659.469116</v>
      </c>
      <c r="K94" s="5">
        <f>+SUM(P38:P41)-SUM(Q38:Q41)</f>
        <v>138026014698.22635</v>
      </c>
      <c r="L94" s="5">
        <f>SUM(R38:R41)-SUM(S38:S41)</f>
        <v>-70835938426.246887</v>
      </c>
      <c r="M94" s="5">
        <f>+SUM(T38:T41)</f>
        <v>-69713719747.238754</v>
      </c>
    </row>
    <row r="96" spans="1:13" x14ac:dyDescent="0.25">
      <c r="I96" t="s">
        <v>84</v>
      </c>
      <c r="J96" t="s">
        <v>88</v>
      </c>
      <c r="K96" t="s">
        <v>94</v>
      </c>
      <c r="L96" t="s">
        <v>90</v>
      </c>
      <c r="M96" t="s">
        <v>73</v>
      </c>
    </row>
    <row r="97" spans="8:13" x14ac:dyDescent="0.25">
      <c r="H97" t="s">
        <v>95</v>
      </c>
      <c r="I97" s="5">
        <f>+SUM(I67:I86)</f>
        <v>908762519810.29785</v>
      </c>
      <c r="J97" s="5">
        <f t="shared" ref="J97:M97" si="11">+SUM(J67:J86)</f>
        <v>207179484607.94037</v>
      </c>
      <c r="K97" s="5">
        <f>+SUM(K67:K86)</f>
        <v>-78768019570.242752</v>
      </c>
      <c r="L97" s="5">
        <f>+SUM(L67:L86)</f>
        <v>-194543223495.3222</v>
      </c>
      <c r="M97" s="5">
        <f t="shared" si="11"/>
        <v>-15165162933.111242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9E13D-5127-194D-A2E0-0932B4790A73}">
  <dimension ref="A1:W102"/>
  <sheetViews>
    <sheetView tabSelected="1" topLeftCell="A71" workbookViewId="0">
      <selection activeCell="A103" sqref="A103"/>
    </sheetView>
  </sheetViews>
  <sheetFormatPr defaultColWidth="11" defaultRowHeight="15.75" x14ac:dyDescent="0.25"/>
  <cols>
    <col min="2" max="2" width="14.625" bestFit="1" customWidth="1"/>
  </cols>
  <sheetData>
    <row r="1" spans="1:23" ht="18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3" x14ac:dyDescent="0.25">
      <c r="A2" s="2">
        <v>42005</v>
      </c>
      <c r="B2" s="3">
        <f>+('JAP BOP $'!B2+'KOR BOP $'!B2)/('GDP $'!$B2+'GDP $'!$C2)*100*4*1000000000</f>
        <v>19835383352.12495</v>
      </c>
      <c r="C2" s="3">
        <f>+('JAP BOP $'!C2+'KOR BOP $'!C2)/('GDP $'!$B2+'GDP $'!$C2)*100*4*1000000000</f>
        <v>18085014865.395561</v>
      </c>
      <c r="D2" s="3">
        <f>+('JAP BOP $'!D2+'KOR BOP $'!D2)/('GDP $'!$B2+'GDP $'!$C2)*100*4*1000000000</f>
        <v>4332092437.625658</v>
      </c>
      <c r="E2" s="3">
        <f>+('JAP BOP $'!E2+'KOR BOP $'!E2)/('GDP $'!$B2+'GDP $'!$C2)*100*4*1000000000</f>
        <v>4934780429.8195477</v>
      </c>
      <c r="F2" s="3">
        <f>+('JAP BOP $'!F2+'KOR BOP $'!F2)/('GDP $'!$B2+'GDP $'!$C2)*100*4*1000000000</f>
        <v>4577031546.8223982</v>
      </c>
      <c r="G2" s="3">
        <f>+('JAP BOP $'!G2+'KOR BOP $'!G2)/('GDP $'!$B2+'GDP $'!$C2)*100*4*1000000000</f>
        <v>1445724630.4355493</v>
      </c>
      <c r="H2" s="3">
        <f>+('JAP BOP $'!H2+'KOR BOP $'!H2)/('GDP $'!$B2+'GDP $'!$C2)*100*4*1000000000</f>
        <v>379707305.96260512</v>
      </c>
      <c r="I2" s="3">
        <f>+('JAP BOP $'!I2+'KOR BOP $'!I2)/('GDP $'!$B2+'GDP $'!$C2)*100*4*1000000000</f>
        <v>731749666.27431309</v>
      </c>
      <c r="J2" s="3">
        <f>+('JAP BOP $'!J2+'KOR BOP $'!J2)/('GDP $'!$B2+'GDP $'!$C2)*100*4*1000000000</f>
        <v>2497923614.9797697</v>
      </c>
      <c r="K2" s="3">
        <f>+('JAP BOP $'!K2+'KOR BOP $'!K2)/('GDP $'!$B2+'GDP $'!$C2)*100*4*1000000000</f>
        <v>246008233.7949701</v>
      </c>
      <c r="L2" s="3">
        <f>+('JAP BOP $'!L2+'KOR BOP $'!L2)/('GDP $'!$B2+'GDP $'!$C2)*100*4*1000000000</f>
        <v>7426768520.8913279</v>
      </c>
      <c r="M2" s="3">
        <f>+('JAP BOP $'!M2+'KOR BOP $'!M2)/('GDP $'!$B2+'GDP $'!$C2)*100*4*1000000000</f>
        <v>5354726167.9510994</v>
      </c>
      <c r="N2" s="3">
        <f>+('JAP BOP $'!N2+'KOR BOP $'!N2)/('GDP $'!$B2+'GDP $'!$C2)*100*4*1000000000</f>
        <v>4075684003.3017421</v>
      </c>
      <c r="O2" s="3">
        <f>+('JAP BOP $'!O2+'KOR BOP $'!O2)/('GDP $'!$B2+'GDP $'!$C2)*100*4*1000000000</f>
        <v>1417282354.8789577</v>
      </c>
      <c r="P2" s="3">
        <f>+('JAP BOP $'!P2+'KOR BOP $'!P2)/('GDP $'!$B2+'GDP $'!$C2)*100*4*1000000000</f>
        <v>3351084517.5895863</v>
      </c>
      <c r="Q2" s="3">
        <f>+('JAP BOP $'!Q2+'KOR BOP $'!Q2)/('GDP $'!$B2+'GDP $'!$C2)*100*4*1000000000</f>
        <v>3937443813.0721412</v>
      </c>
      <c r="R2" s="3">
        <f>+('JAP BOP $'!R2+'KOR BOP $'!R2)/('GDP $'!$B2+'GDP $'!$C2)*100*4*1000000000</f>
        <v>566237838.18560243</v>
      </c>
      <c r="S2" s="3">
        <f>+('JAP BOP $'!S2+'KOR BOP $'!S2)/('GDP $'!$B2+'GDP $'!$C2)*100*4*1000000000</f>
        <v>1381139398.7871301</v>
      </c>
      <c r="T2" s="3">
        <f>+('JAP BOP $'!T2+'KOR BOP $'!T2)/('GDP $'!$B2+'GDP $'!$C2)*100*4*1000000000</f>
        <v>302282128.17461407</v>
      </c>
      <c r="U2" s="3">
        <f>+('JAP BOP $'!U2+'KOR BOP $'!U2)/('GDP $'!$B2+'GDP $'!$C2)*100*4*1000000000</f>
        <v>0</v>
      </c>
      <c r="V2" s="3">
        <f>+('JAP BOP $'!V2+'KOR BOP $'!V2)/('GDP $'!$B2+'GDP $'!$C2)*100*4*1000000000</f>
        <v>0</v>
      </c>
      <c r="W2" s="3">
        <f>+('JAP BOP $'!W2+'KOR BOP $'!W2)/('GDP $'!$B2+'GDP $'!$C2)*100*4*1000000000</f>
        <v>0</v>
      </c>
    </row>
    <row r="3" spans="1:23" x14ac:dyDescent="0.25">
      <c r="A3" s="2">
        <v>42095</v>
      </c>
      <c r="B3" s="3">
        <f>+('JAP BOP $'!B3+'KOR BOP $'!B3)/('GDP $'!$B3+'GDP $'!$C3)*100*4*1000000000</f>
        <v>19663397291.416676</v>
      </c>
      <c r="C3" s="3">
        <f>+('JAP BOP $'!C3+'KOR BOP $'!C3)/('GDP $'!$B3+'GDP $'!$C3)*100*4*1000000000</f>
        <v>17731908852.808369</v>
      </c>
      <c r="D3" s="3">
        <f>+('JAP BOP $'!D3+'KOR BOP $'!D3)/('GDP $'!$B3+'GDP $'!$C3)*100*4*1000000000</f>
        <v>4267789485.721498</v>
      </c>
      <c r="E3" s="3">
        <f>+('JAP BOP $'!E3+'KOR BOP $'!E3)/('GDP $'!$B3+'GDP $'!$C3)*100*4*1000000000</f>
        <v>4824705582.1899967</v>
      </c>
      <c r="F3" s="3">
        <f>+('JAP BOP $'!F3+'KOR BOP $'!F3)/('GDP $'!$B3+'GDP $'!$C3)*100*4*1000000000</f>
        <v>4481517060.0417242</v>
      </c>
      <c r="G3" s="3">
        <f>+('JAP BOP $'!G3+'KOR BOP $'!G3)/('GDP $'!$B3+'GDP $'!$C3)*100*4*1000000000</f>
        <v>1439305359.1169517</v>
      </c>
      <c r="H3" s="3">
        <f>+('JAP BOP $'!H3+'KOR BOP $'!H3)/('GDP $'!$B3+'GDP $'!$C3)*100*4*1000000000</f>
        <v>410299286.74205321</v>
      </c>
      <c r="I3" s="3">
        <f>+('JAP BOP $'!I3+'KOR BOP $'!I3)/('GDP $'!$B3+'GDP $'!$C3)*100*4*1000000000</f>
        <v>772096477.60446489</v>
      </c>
      <c r="J3" s="3">
        <f>+('JAP BOP $'!J3+'KOR BOP $'!J3)/('GDP $'!$B3+'GDP $'!$C3)*100*4*1000000000</f>
        <v>2788685603.8463669</v>
      </c>
      <c r="K3" s="3">
        <f>+('JAP BOP $'!K3+'KOR BOP $'!K3)/('GDP $'!$B3+'GDP $'!$C3)*100*4*1000000000</f>
        <v>34509189.335974716</v>
      </c>
      <c r="L3" s="3">
        <f>+('JAP BOP $'!L3+'KOR BOP $'!L3)/('GDP $'!$B3+'GDP $'!$C3)*100*4*1000000000</f>
        <v>2828375184.0375533</v>
      </c>
      <c r="M3" s="3">
        <f>+('JAP BOP $'!M3+'KOR BOP $'!M3)/('GDP $'!$B3+'GDP $'!$C3)*100*4*1000000000</f>
        <v>224007901.90178928</v>
      </c>
      <c r="N3" s="3">
        <f>+('JAP BOP $'!N3+'KOR BOP $'!N3)/('GDP $'!$B3+'GDP $'!$C3)*100*4*1000000000</f>
        <v>2631567741.8760366</v>
      </c>
      <c r="O3" s="3">
        <f>+('JAP BOP $'!O3+'KOR BOP $'!O3)/('GDP $'!$B3+'GDP $'!$C3)*100*4*1000000000</f>
        <v>1376635903.9632716</v>
      </c>
      <c r="P3" s="3">
        <f>+('JAP BOP $'!P3+'KOR BOP $'!P3)/('GDP $'!$B3+'GDP $'!$C3)*100*4*1000000000</f>
        <v>196807442.16151726</v>
      </c>
      <c r="Q3" s="3">
        <f>+('JAP BOP $'!Q3+'KOR BOP $'!Q3)/('GDP $'!$B3+'GDP $'!$C3)*100*4*1000000000</f>
        <v>-1152628002.0614822</v>
      </c>
      <c r="R3" s="3">
        <f>+('JAP BOP $'!R3+'KOR BOP $'!R3)/('GDP $'!$B3+'GDP $'!$C3)*100*4*1000000000</f>
        <v>-1866502963.170213</v>
      </c>
      <c r="S3" s="3">
        <f>+('JAP BOP $'!S3+'KOR BOP $'!S3)/('GDP $'!$B3+'GDP $'!$C3)*100*4*1000000000</f>
        <v>-50498579.973197609</v>
      </c>
      <c r="T3" s="3">
        <f>+('JAP BOP $'!T3+'KOR BOP $'!T3)/('GDP $'!$B3+'GDP $'!$C3)*100*4*1000000000</f>
        <v>858412620.44984436</v>
      </c>
      <c r="U3" s="3">
        <f>+('JAP BOP $'!U3+'KOR BOP $'!U3)/('GDP $'!$B3+'GDP $'!$C3)*100*4*1000000000</f>
        <v>0</v>
      </c>
      <c r="V3" s="3">
        <f>+('JAP BOP $'!V3+'KOR BOP $'!V3)/('GDP $'!$B3+'GDP $'!$C3)*100*4*1000000000</f>
        <v>0</v>
      </c>
      <c r="W3" s="3">
        <f>+('JAP BOP $'!W3+'KOR BOP $'!W3)/('GDP $'!$B3+'GDP $'!$C3)*100*4*1000000000</f>
        <v>0</v>
      </c>
    </row>
    <row r="4" spans="1:23" x14ac:dyDescent="0.25">
      <c r="A4" s="2">
        <v>42186</v>
      </c>
      <c r="B4" s="3">
        <f>+('JAP BOP $'!B4+'KOR BOP $'!B4)/('GDP $'!$B4+'GDP $'!$C4)*100*4*1000000000</f>
        <v>19547490064.153709</v>
      </c>
      <c r="C4" s="3">
        <f>+('JAP BOP $'!C4+'KOR BOP $'!C4)/('GDP $'!$B4+'GDP $'!$C4)*100*4*1000000000</f>
        <v>17846715047.579769</v>
      </c>
      <c r="D4" s="3">
        <f>+('JAP BOP $'!D4+'KOR BOP $'!D4)/('GDP $'!$B4+'GDP $'!$C4)*100*4*1000000000</f>
        <v>4450092717.8373051</v>
      </c>
      <c r="E4" s="3">
        <f>+('JAP BOP $'!E4+'KOR BOP $'!E4)/('GDP $'!$B4+'GDP $'!$C4)*100*4*1000000000</f>
        <v>4816182595.7402658</v>
      </c>
      <c r="F4" s="3">
        <f>+('JAP BOP $'!F4+'KOR BOP $'!F4)/('GDP $'!$B4+'GDP $'!$C4)*100*4*1000000000</f>
        <v>4523689941.7392263</v>
      </c>
      <c r="G4" s="3">
        <f>+('JAP BOP $'!G4+'KOR BOP $'!G4)/('GDP $'!$B4+'GDP $'!$C4)*100*4*1000000000</f>
        <v>1545292609.903336</v>
      </c>
      <c r="H4" s="3">
        <f>+('JAP BOP $'!H4+'KOR BOP $'!H4)/('GDP $'!$B4+'GDP $'!$C4)*100*4*1000000000</f>
        <v>485095226.08307761</v>
      </c>
      <c r="I4" s="3">
        <f>+('JAP BOP $'!I4+'KOR BOP $'!I4)/('GDP $'!$B4+'GDP $'!$C4)*100*4*1000000000</f>
        <v>839014070.17156565</v>
      </c>
      <c r="J4" s="3">
        <f>+('JAP BOP $'!J4+'KOR BOP $'!J4)/('GDP $'!$B4+'GDP $'!$C4)*100*4*1000000000</f>
        <v>2714364400.8850474</v>
      </c>
      <c r="K4" s="3">
        <f>+('JAP BOP $'!K4+'KOR BOP $'!K4)/('GDP $'!$B4+'GDP $'!$C4)*100*4*1000000000</f>
        <v>-60978747.229241081</v>
      </c>
      <c r="L4" s="3">
        <f>+('JAP BOP $'!L4+'KOR BOP $'!L4)/('GDP $'!$B4+'GDP $'!$C4)*100*4*1000000000</f>
        <v>6227693026.5920048</v>
      </c>
      <c r="M4" s="3">
        <f>+('JAP BOP $'!M4+'KOR BOP $'!M4)/('GDP $'!$B4+'GDP $'!$C4)*100*4*1000000000</f>
        <v>1758971882.4879665</v>
      </c>
      <c r="N4" s="3">
        <f>+('JAP BOP $'!N4+'KOR BOP $'!N4)/('GDP $'!$B4+'GDP $'!$C4)*100*4*1000000000</f>
        <v>3340432823.7392507</v>
      </c>
      <c r="O4" s="3">
        <f>+('JAP BOP $'!O4+'KOR BOP $'!O4)/('GDP $'!$B4+'GDP $'!$C4)*100*4*1000000000</f>
        <v>-1657270285.8891292</v>
      </c>
      <c r="P4" s="3">
        <f>+('JAP BOP $'!P4+'KOR BOP $'!P4)/('GDP $'!$B4+'GDP $'!$C4)*100*4*1000000000</f>
        <v>2887260202.8527532</v>
      </c>
      <c r="Q4" s="3">
        <f>+('JAP BOP $'!Q4+'KOR BOP $'!Q4)/('GDP $'!$B4+'GDP $'!$C4)*100*4*1000000000</f>
        <v>3416242168.3770952</v>
      </c>
      <c r="R4" s="3">
        <f>+('JAP BOP $'!R4+'KOR BOP $'!R4)/('GDP $'!$B4+'GDP $'!$C4)*100*4*1000000000</f>
        <v>360609197.98206568</v>
      </c>
      <c r="S4" s="3">
        <f>+('JAP BOP $'!S4+'KOR BOP $'!S4)/('GDP $'!$B4+'GDP $'!$C4)*100*4*1000000000</f>
        <v>2939749117.1128006</v>
      </c>
      <c r="T4" s="3">
        <f>+('JAP BOP $'!T4+'KOR BOP $'!T4)/('GDP $'!$B4+'GDP $'!$C4)*100*4*1000000000</f>
        <v>-307768433.25161988</v>
      </c>
      <c r="U4" s="3">
        <f>+('JAP BOP $'!U4+'KOR BOP $'!U4)/('GDP $'!$B4+'GDP $'!$C4)*100*4*1000000000</f>
        <v>0</v>
      </c>
      <c r="V4" s="3">
        <f>+('JAP BOP $'!V4+'KOR BOP $'!V4)/('GDP $'!$B4+'GDP $'!$C4)*100*4*1000000000</f>
        <v>0</v>
      </c>
      <c r="W4" s="3">
        <f>+('JAP BOP $'!W4+'KOR BOP $'!W4)/('GDP $'!$B4+'GDP $'!$C4)*100*4*1000000000</f>
        <v>0</v>
      </c>
    </row>
    <row r="5" spans="1:23" x14ac:dyDescent="0.25">
      <c r="A5" s="2">
        <v>42278</v>
      </c>
      <c r="B5" s="3">
        <f>+('JAP BOP $'!B5+'KOR BOP $'!B5)/('GDP $'!$B5+'GDP $'!$C5)*100*4*1000000000</f>
        <v>18856244896.091171</v>
      </c>
      <c r="C5" s="3">
        <f>+('JAP BOP $'!C5+'KOR BOP $'!C5)/('GDP $'!$B5+'GDP $'!$C5)*100*4*1000000000</f>
        <v>16697447580.892397</v>
      </c>
      <c r="D5" s="3">
        <f>+('JAP BOP $'!D5+'KOR BOP $'!D5)/('GDP $'!$B5+'GDP $'!$C5)*100*4*1000000000</f>
        <v>4328123964.4025536</v>
      </c>
      <c r="E5" s="3">
        <f>+('JAP BOP $'!E5+'KOR BOP $'!E5)/('GDP $'!$B5+'GDP $'!$C5)*100*4*1000000000</f>
        <v>4846780299.8675079</v>
      </c>
      <c r="F5" s="3">
        <f>+('JAP BOP $'!F5+'KOR BOP $'!F5)/('GDP $'!$B5+'GDP $'!$C5)*100*4*1000000000</f>
        <v>4674030259.6016541</v>
      </c>
      <c r="G5" s="3">
        <f>+('JAP BOP $'!G5+'KOR BOP $'!G5)/('GDP $'!$B5+'GDP $'!$C5)*100*4*1000000000</f>
        <v>1718582742.4265857</v>
      </c>
      <c r="H5" s="3">
        <f>+('JAP BOP $'!H5+'KOR BOP $'!H5)/('GDP $'!$B5+'GDP $'!$C5)*100*4*1000000000</f>
        <v>440257793.1917901</v>
      </c>
      <c r="I5" s="3">
        <f>+('JAP BOP $'!I5+'KOR BOP $'!I5)/('GDP $'!$B5+'GDP $'!$C5)*100*4*1000000000</f>
        <v>803259966.11047614</v>
      </c>
      <c r="J5" s="3">
        <f>+('JAP BOP $'!J5+'KOR BOP $'!J5)/('GDP $'!$B5+'GDP $'!$C5)*100*4*1000000000</f>
        <v>2834943806.1233544</v>
      </c>
      <c r="K5" s="3">
        <f>+('JAP BOP $'!K5+'KOR BOP $'!K5)/('GDP $'!$B5+'GDP $'!$C5)*100*4*1000000000</f>
        <v>402606943.75542313</v>
      </c>
      <c r="L5" s="3">
        <f>+('JAP BOP $'!L5+'KOR BOP $'!L5)/('GDP $'!$B5+'GDP $'!$C5)*100*4*1000000000</f>
        <v>6763733582.9034576</v>
      </c>
      <c r="M5" s="3">
        <f>+('JAP BOP $'!M5+'KOR BOP $'!M5)/('GDP $'!$B5+'GDP $'!$C5)*100*4*1000000000</f>
        <v>3739504749.6140728</v>
      </c>
      <c r="N5" s="3">
        <f>+('JAP BOP $'!N5+'KOR BOP $'!N5)/('GDP $'!$B5+'GDP $'!$C5)*100*4*1000000000</f>
        <v>2182901864.1871696</v>
      </c>
      <c r="O5" s="3">
        <f>+('JAP BOP $'!O5+'KOR BOP $'!O5)/('GDP $'!$B5+'GDP $'!$C5)*100*4*1000000000</f>
        <v>-533328446.28090006</v>
      </c>
      <c r="P5" s="3">
        <f>+('JAP BOP $'!P5+'KOR BOP $'!P5)/('GDP $'!$B5+'GDP $'!$C5)*100*4*1000000000</f>
        <v>4580831718.7162876</v>
      </c>
      <c r="Q5" s="3">
        <f>+('JAP BOP $'!Q5+'KOR BOP $'!Q5)/('GDP $'!$B5+'GDP $'!$C5)*100*4*1000000000</f>
        <v>4272833195.8949728</v>
      </c>
      <c r="R5" s="3">
        <f>+('JAP BOP $'!R5+'KOR BOP $'!R5)/('GDP $'!$B5+'GDP $'!$C5)*100*4*1000000000</f>
        <v>-1204117025.5960701</v>
      </c>
      <c r="S5" s="3">
        <f>+('JAP BOP $'!S5+'KOR BOP $'!S5)/('GDP $'!$B5+'GDP $'!$C5)*100*4*1000000000</f>
        <v>-550338818.38153601</v>
      </c>
      <c r="T5" s="3">
        <f>+('JAP BOP $'!T5+'KOR BOP $'!T5)/('GDP $'!$B5+'GDP $'!$C5)*100*4*1000000000</f>
        <v>283950427.02999377</v>
      </c>
      <c r="U5" s="3">
        <f>+('JAP BOP $'!U5+'KOR BOP $'!U5)/('GDP $'!$B5+'GDP $'!$C5)*100*4*1000000000</f>
        <v>0</v>
      </c>
      <c r="V5" s="3">
        <f>+('JAP BOP $'!V5+'KOR BOP $'!V5)/('GDP $'!$B5+'GDP $'!$C5)*100*4*1000000000</f>
        <v>0</v>
      </c>
      <c r="W5" s="3">
        <f>+('JAP BOP $'!W5+'KOR BOP $'!W5)/('GDP $'!$B5+'GDP $'!$C5)*100*4*1000000000</f>
        <v>0</v>
      </c>
    </row>
    <row r="6" spans="1:23" x14ac:dyDescent="0.25">
      <c r="A6" s="2">
        <v>42370</v>
      </c>
      <c r="B6" s="3">
        <f>+('JAP BOP $'!B6+'KOR BOP $'!B6)/('GDP $'!$B6+'GDP $'!$C6)*100*4*1000000000</f>
        <v>17465465453.393131</v>
      </c>
      <c r="C6" s="3">
        <f>+('JAP BOP $'!C6+'KOR BOP $'!C6)/('GDP $'!$B6+'GDP $'!$C6)*100*4*1000000000</f>
        <v>14915099670.792753</v>
      </c>
      <c r="D6" s="3">
        <f>+('JAP BOP $'!D6+'KOR BOP $'!D6)/('GDP $'!$B6+'GDP $'!$C6)*100*4*1000000000</f>
        <v>4278093792.9778061</v>
      </c>
      <c r="E6" s="3">
        <f>+('JAP BOP $'!E6+'KOR BOP $'!E6)/('GDP $'!$B6+'GDP $'!$C6)*100*4*1000000000</f>
        <v>4515997201.3810635</v>
      </c>
      <c r="F6" s="3">
        <f>+('JAP BOP $'!F6+'KOR BOP $'!F6)/('GDP $'!$B6+'GDP $'!$C6)*100*4*1000000000</f>
        <v>4467814472.7849722</v>
      </c>
      <c r="G6" s="3">
        <f>+('JAP BOP $'!G6+'KOR BOP $'!G6)/('GDP $'!$B6+'GDP $'!$C6)*100*4*1000000000</f>
        <v>1574103940.4636145</v>
      </c>
      <c r="H6" s="3">
        <f>+('JAP BOP $'!H6+'KOR BOP $'!H6)/('GDP $'!$B6+'GDP $'!$C6)*100*4*1000000000</f>
        <v>408161474.20694697</v>
      </c>
      <c r="I6" s="3">
        <f>+('JAP BOP $'!I6+'KOR BOP $'!I6)/('GDP $'!$B6+'GDP $'!$C6)*100*4*1000000000</f>
        <v>770559018.21396101</v>
      </c>
      <c r="J6" s="3">
        <f>+('JAP BOP $'!J6+'KOR BOP $'!J6)/('GDP $'!$B6+'GDP $'!$C6)*100*4*1000000000</f>
        <v>3098493915.0926142</v>
      </c>
      <c r="K6" s="3">
        <f>+('JAP BOP $'!K6+'KOR BOP $'!K6)/('GDP $'!$B6+'GDP $'!$C6)*100*4*1000000000</f>
        <v>720464967.39682281</v>
      </c>
      <c r="L6" s="3">
        <f>+('JAP BOP $'!L6+'KOR BOP $'!L6)/('GDP $'!$B6+'GDP $'!$C6)*100*4*1000000000</f>
        <v>8352351236.8386822</v>
      </c>
      <c r="M6" s="3">
        <f>+('JAP BOP $'!M6+'KOR BOP $'!M6)/('GDP $'!$B6+'GDP $'!$C6)*100*4*1000000000</f>
        <v>-2084826024.5186703</v>
      </c>
      <c r="N6" s="3">
        <f>+('JAP BOP $'!N6+'KOR BOP $'!N6)/('GDP $'!$B6+'GDP $'!$C6)*100*4*1000000000</f>
        <v>2476243282.5226731</v>
      </c>
      <c r="O6" s="3">
        <f>+('JAP BOP $'!O6+'KOR BOP $'!O6)/('GDP $'!$B6+'GDP $'!$C6)*100*4*1000000000</f>
        <v>-2515558818.1630702</v>
      </c>
      <c r="P6" s="3">
        <f>+('JAP BOP $'!P6+'KOR BOP $'!P6)/('GDP $'!$B6+'GDP $'!$C6)*100*4*1000000000</f>
        <v>5876107954.3160105</v>
      </c>
      <c r="Q6" s="3">
        <f>+('JAP BOP $'!Q6+'KOR BOP $'!Q6)/('GDP $'!$B6+'GDP $'!$C6)*100*4*1000000000</f>
        <v>430732793.64439976</v>
      </c>
      <c r="R6" s="3">
        <f>+('JAP BOP $'!R6+'KOR BOP $'!R6)/('GDP $'!$B6+'GDP $'!$C6)*100*4*1000000000</f>
        <v>191152894.53385404</v>
      </c>
      <c r="S6" s="3">
        <f>+('JAP BOP $'!S6+'KOR BOP $'!S6)/('GDP $'!$B6+'GDP $'!$C6)*100*4*1000000000</f>
        <v>5949224710.7226419</v>
      </c>
      <c r="T6" s="3">
        <f>+('JAP BOP $'!T6+'KOR BOP $'!T6)/('GDP $'!$B6+'GDP $'!$C6)*100*4*1000000000</f>
        <v>-263710567.49013484</v>
      </c>
      <c r="U6" s="3">
        <f>+('JAP BOP $'!U6+'KOR BOP $'!U6)/('GDP $'!$B6+'GDP $'!$C6)*100*4*1000000000</f>
        <v>0</v>
      </c>
      <c r="V6" s="3">
        <f>+('JAP BOP $'!V6+'KOR BOP $'!V6)/('GDP $'!$B6+'GDP $'!$C6)*100*4*1000000000</f>
        <v>0</v>
      </c>
      <c r="W6" s="3">
        <f>+('JAP BOP $'!W6+'KOR BOP $'!W6)/('GDP $'!$B6+'GDP $'!$C6)*100*4*1000000000</f>
        <v>0</v>
      </c>
    </row>
    <row r="7" spans="1:23" x14ac:dyDescent="0.25">
      <c r="A7" s="2">
        <v>42461</v>
      </c>
      <c r="B7" s="3">
        <f>+('JAP BOP $'!B7+'KOR BOP $'!B7)/('GDP $'!$B7+'GDP $'!$C7)*100*4*1000000000</f>
        <v>17255287265.825481</v>
      </c>
      <c r="C7" s="3">
        <f>+('JAP BOP $'!C7+'KOR BOP $'!C7)/('GDP $'!$B7+'GDP $'!$C7)*100*4*1000000000</f>
        <v>14557849685.564667</v>
      </c>
      <c r="D7" s="3">
        <f>+('JAP BOP $'!D7+'KOR BOP $'!D7)/('GDP $'!$B7+'GDP $'!$C7)*100*4*1000000000</f>
        <v>4001151600.7179875</v>
      </c>
      <c r="E7" s="3">
        <f>+('JAP BOP $'!E7+'KOR BOP $'!E7)/('GDP $'!$B7+'GDP $'!$C7)*100*4*1000000000</f>
        <v>4491909579.8209505</v>
      </c>
      <c r="F7" s="3">
        <f>+('JAP BOP $'!F7+'KOR BOP $'!F7)/('GDP $'!$B7+'GDP $'!$C7)*100*4*1000000000</f>
        <v>4457312140.1925936</v>
      </c>
      <c r="G7" s="3">
        <f>+('JAP BOP $'!G7+'KOR BOP $'!G7)/('GDP $'!$B7+'GDP $'!$C7)*100*4*1000000000</f>
        <v>1673544260.9287832</v>
      </c>
      <c r="H7" s="3">
        <f>+('JAP BOP $'!H7+'KOR BOP $'!H7)/('GDP $'!$B7+'GDP $'!$C7)*100*4*1000000000</f>
        <v>391474911.81005454</v>
      </c>
      <c r="I7" s="3">
        <f>+('JAP BOP $'!I7+'KOR BOP $'!I7)/('GDP $'!$B7+'GDP $'!$C7)*100*4*1000000000</f>
        <v>783996164.00813806</v>
      </c>
      <c r="J7" s="3">
        <f>+('JAP BOP $'!J7+'KOR BOP $'!J7)/('GDP $'!$B7+'GDP $'!$C7)*100*4*1000000000</f>
        <v>2552410402.3888779</v>
      </c>
      <c r="K7" s="3">
        <f>+('JAP BOP $'!K7+'KOR BOP $'!K7)/('GDP $'!$B7+'GDP $'!$C7)*100*4*1000000000</f>
        <v>1168198250.7272034</v>
      </c>
      <c r="L7" s="3">
        <f>+('JAP BOP $'!L7+'KOR BOP $'!L7)/('GDP $'!$B7+'GDP $'!$C7)*100*4*1000000000</f>
        <v>4901018089.6573448</v>
      </c>
      <c r="M7" s="3">
        <f>+('JAP BOP $'!M7+'KOR BOP $'!M7)/('GDP $'!$B7+'GDP $'!$C7)*100*4*1000000000</f>
        <v>-435543637.91958147</v>
      </c>
      <c r="N7" s="3">
        <f>+('JAP BOP $'!N7+'KOR BOP $'!N7)/('GDP $'!$B7+'GDP $'!$C7)*100*4*1000000000</f>
        <v>708101468.52707422</v>
      </c>
      <c r="O7" s="3">
        <f>+('JAP BOP $'!O7+'KOR BOP $'!O7)/('GDP $'!$B7+'GDP $'!$C7)*100*4*1000000000</f>
        <v>-780972361.73594689</v>
      </c>
      <c r="P7" s="3">
        <f>+('JAP BOP $'!P7+'KOR BOP $'!P7)/('GDP $'!$B7+'GDP $'!$C7)*100*4*1000000000</f>
        <v>4192916621.130271</v>
      </c>
      <c r="Q7" s="3">
        <f>+('JAP BOP $'!Q7+'KOR BOP $'!Q7)/('GDP $'!$B7+'GDP $'!$C7)*100*4*1000000000</f>
        <v>345428723.81636542</v>
      </c>
      <c r="R7" s="3">
        <f>+('JAP BOP $'!R7+'KOR BOP $'!R7)/('GDP $'!$B7+'GDP $'!$C7)*100*4*1000000000</f>
        <v>5879744086.0670681</v>
      </c>
      <c r="S7" s="3">
        <f>+('JAP BOP $'!S7+'KOR BOP $'!S7)/('GDP $'!$B7+'GDP $'!$C7)*100*4*1000000000</f>
        <v>6365036841.7670593</v>
      </c>
      <c r="T7" s="3">
        <f>+('JAP BOP $'!T7+'KOR BOP $'!T7)/('GDP $'!$B7+'GDP $'!$C7)*100*4*1000000000</f>
        <v>251329587.55982059</v>
      </c>
      <c r="U7" s="3">
        <f>+('JAP BOP $'!U7+'KOR BOP $'!U7)/('GDP $'!$B7+'GDP $'!$C7)*100*4*1000000000</f>
        <v>0</v>
      </c>
      <c r="V7" s="3">
        <f>+('JAP BOP $'!V7+'KOR BOP $'!V7)/('GDP $'!$B7+'GDP $'!$C7)*100*4*1000000000</f>
        <v>0</v>
      </c>
      <c r="W7" s="3">
        <f>+('JAP BOP $'!W7+'KOR BOP $'!W7)/('GDP $'!$B7+'GDP $'!$C7)*100*4*1000000000</f>
        <v>0</v>
      </c>
    </row>
    <row r="8" spans="1:23" x14ac:dyDescent="0.25">
      <c r="A8" s="2">
        <v>42552</v>
      </c>
      <c r="B8" s="3">
        <f>+('JAP BOP $'!B8+'KOR BOP $'!B8)/('GDP $'!$B8+'GDP $'!$C8)*100*4*1000000000</f>
        <v>16913684341.788876</v>
      </c>
      <c r="C8" s="3">
        <f>+('JAP BOP $'!C8+'KOR BOP $'!C8)/('GDP $'!$B8+'GDP $'!$C8)*100*4*1000000000</f>
        <v>14596785813.031736</v>
      </c>
      <c r="D8" s="3">
        <f>+('JAP BOP $'!D8+'KOR BOP $'!D8)/('GDP $'!$B8+'GDP $'!$C8)*100*4*1000000000</f>
        <v>3998571371.8481908</v>
      </c>
      <c r="E8" s="3">
        <f>+('JAP BOP $'!E8+'KOR BOP $'!E8)/('GDP $'!$B8+'GDP $'!$C8)*100*4*1000000000</f>
        <v>4477554861.087492</v>
      </c>
      <c r="F8" s="3">
        <f>+('JAP BOP $'!F8+'KOR BOP $'!F8)/('GDP $'!$B8+'GDP $'!$C8)*100*4*1000000000</f>
        <v>4368028149.1650915</v>
      </c>
      <c r="G8" s="3">
        <f>+('JAP BOP $'!G8+'KOR BOP $'!G8)/('GDP $'!$B8+'GDP $'!$C8)*100*4*1000000000</f>
        <v>1714040730.2062018</v>
      </c>
      <c r="H8" s="3">
        <f>+('JAP BOP $'!H8+'KOR BOP $'!H8)/('GDP $'!$B8+'GDP $'!$C8)*100*4*1000000000</f>
        <v>381115107.31279874</v>
      </c>
      <c r="I8" s="3">
        <f>+('JAP BOP $'!I8+'KOR BOP $'!I8)/('GDP $'!$B8+'GDP $'!$C8)*100*4*1000000000</f>
        <v>831753539.24865437</v>
      </c>
      <c r="J8" s="3">
        <f>+('JAP BOP $'!J8+'KOR BOP $'!J8)/('GDP $'!$B8+'GDP $'!$C8)*100*4*1000000000</f>
        <v>3550699152.2785373</v>
      </c>
      <c r="K8" s="3">
        <f>+('JAP BOP $'!K8+'KOR BOP $'!K8)/('GDP $'!$B8+'GDP $'!$C8)*100*4*1000000000</f>
        <v>533105950.93984735</v>
      </c>
      <c r="L8" s="3">
        <f>+('JAP BOP $'!L8+'KOR BOP $'!L8)/('GDP $'!$B8+'GDP $'!$C8)*100*4*1000000000</f>
        <v>6698323909.0870132</v>
      </c>
      <c r="M8" s="3">
        <f>+('JAP BOP $'!M8+'KOR BOP $'!M8)/('GDP $'!$B8+'GDP $'!$C8)*100*4*1000000000</f>
        <v>2622736784.2669015</v>
      </c>
      <c r="N8" s="3">
        <f>+('JAP BOP $'!N8+'KOR BOP $'!N8)/('GDP $'!$B8+'GDP $'!$C8)*100*4*1000000000</f>
        <v>1914905619.5673177</v>
      </c>
      <c r="O8" s="3">
        <f>+('JAP BOP $'!O8+'KOR BOP $'!O8)/('GDP $'!$B8+'GDP $'!$C8)*100*4*1000000000</f>
        <v>776272470.27785695</v>
      </c>
      <c r="P8" s="3">
        <f>+('JAP BOP $'!P8+'KOR BOP $'!P8)/('GDP $'!$B8+'GDP $'!$C8)*100*4*1000000000</f>
        <v>4783418289.5196943</v>
      </c>
      <c r="Q8" s="3">
        <f>+('JAP BOP $'!Q8+'KOR BOP $'!Q8)/('GDP $'!$B8+'GDP $'!$C8)*100*4*1000000000</f>
        <v>1846464313.9890442</v>
      </c>
      <c r="R8" s="3">
        <f>+('JAP BOP $'!R8+'KOR BOP $'!R8)/('GDP $'!$B8+'GDP $'!$C8)*100*4*1000000000</f>
        <v>463025701.29383004</v>
      </c>
      <c r="S8" s="3">
        <f>+('JAP BOP $'!S8+'KOR BOP $'!S8)/('GDP $'!$B8+'GDP $'!$C8)*100*4*1000000000</f>
        <v>-79724165.139044195</v>
      </c>
      <c r="T8" s="3">
        <f>+('JAP BOP $'!T8+'KOR BOP $'!T8)/('GDP $'!$B8+'GDP $'!$C8)*100*4*1000000000</f>
        <v>195332686.2941418</v>
      </c>
      <c r="U8" s="3">
        <f>+('JAP BOP $'!U8+'KOR BOP $'!U8)/('GDP $'!$B8+'GDP $'!$C8)*100*4*1000000000</f>
        <v>0</v>
      </c>
      <c r="V8" s="3">
        <f>+('JAP BOP $'!V8+'KOR BOP $'!V8)/('GDP $'!$B8+'GDP $'!$C8)*100*4*1000000000</f>
        <v>0</v>
      </c>
      <c r="W8" s="3">
        <f>+('JAP BOP $'!W8+'KOR BOP $'!W8)/('GDP $'!$B8+'GDP $'!$C8)*100*4*1000000000</f>
        <v>0</v>
      </c>
    </row>
    <row r="9" spans="1:23" x14ac:dyDescent="0.25">
      <c r="A9" s="2">
        <v>42644</v>
      </c>
      <c r="B9" s="3">
        <f>+('JAP BOP $'!B9+'KOR BOP $'!B9)/('GDP $'!$B9+'GDP $'!$C9)*100*4*1000000000</f>
        <v>17873433454.705811</v>
      </c>
      <c r="C9" s="3">
        <f>+('JAP BOP $'!C9+'KOR BOP $'!C9)/('GDP $'!$B9+'GDP $'!$C9)*100*4*1000000000</f>
        <v>15445811109.388172</v>
      </c>
      <c r="D9" s="3">
        <f>+('JAP BOP $'!D9+'KOR BOP $'!D9)/('GDP $'!$B9+'GDP $'!$C9)*100*4*1000000000</f>
        <v>4138987041.5169501</v>
      </c>
      <c r="E9" s="3">
        <f>+('JAP BOP $'!E9+'KOR BOP $'!E9)/('GDP $'!$B9+'GDP $'!$C9)*100*4*1000000000</f>
        <v>4629568219.1893177</v>
      </c>
      <c r="F9" s="3">
        <f>+('JAP BOP $'!F9+'KOR BOP $'!F9)/('GDP $'!$B9+'GDP $'!$C9)*100*4*1000000000</f>
        <v>4374396497.7575636</v>
      </c>
      <c r="G9" s="3">
        <f>+('JAP BOP $'!G9+'KOR BOP $'!G9)/('GDP $'!$B9+'GDP $'!$C9)*100*4*1000000000</f>
        <v>1770712851.665267</v>
      </c>
      <c r="H9" s="3">
        <f>+('JAP BOP $'!H9+'KOR BOP $'!H9)/('GDP $'!$B9+'GDP $'!$C9)*100*4*1000000000</f>
        <v>435513128.28551316</v>
      </c>
      <c r="I9" s="3">
        <f>+('JAP BOP $'!I9+'KOR BOP $'!I9)/('GDP $'!$B9+'GDP $'!$C9)*100*4*1000000000</f>
        <v>781192359.67130089</v>
      </c>
      <c r="J9" s="3">
        <f>+('JAP BOP $'!J9+'KOR BOP $'!J9)/('GDP $'!$B9+'GDP $'!$C9)*100*4*1000000000</f>
        <v>3429662252.3330507</v>
      </c>
      <c r="K9" s="3">
        <f>+('JAP BOP $'!K9+'KOR BOP $'!K9)/('GDP $'!$B9+'GDP $'!$C9)*100*4*1000000000</f>
        <v>812033517.23728085</v>
      </c>
      <c r="L9" s="3">
        <f>+('JAP BOP $'!L9+'KOR BOP $'!L9)/('GDP $'!$B9+'GDP $'!$C9)*100*4*1000000000</f>
        <v>2150672579.0272598</v>
      </c>
      <c r="M9" s="3">
        <f>+('JAP BOP $'!M9+'KOR BOP $'!M9)/('GDP $'!$B9+'GDP $'!$C9)*100*4*1000000000</f>
        <v>1360878184.016432</v>
      </c>
      <c r="N9" s="3">
        <f>+('JAP BOP $'!N9+'KOR BOP $'!N9)/('GDP $'!$B9+'GDP $'!$C9)*100*4*1000000000</f>
        <v>1223151052.6224904</v>
      </c>
      <c r="O9" s="3">
        <f>+('JAP BOP $'!O9+'KOR BOP $'!O9)/('GDP $'!$B9+'GDP $'!$C9)*100*4*1000000000</f>
        <v>445756475.66424221</v>
      </c>
      <c r="P9" s="3">
        <f>+('JAP BOP $'!P9+'KOR BOP $'!P9)/('GDP $'!$B9+'GDP $'!$C9)*100*4*1000000000</f>
        <v>927521526.40476918</v>
      </c>
      <c r="Q9" s="3">
        <f>+('JAP BOP $'!Q9+'KOR BOP $'!Q9)/('GDP $'!$B9+'GDP $'!$C9)*100*4*1000000000</f>
        <v>915121708.35218978</v>
      </c>
      <c r="R9" s="3">
        <f>+('JAP BOP $'!R9+'KOR BOP $'!R9)/('GDP $'!$B9+'GDP $'!$C9)*100*4*1000000000</f>
        <v>2402725437.782136</v>
      </c>
      <c r="S9" s="3">
        <f>+('JAP BOP $'!S9+'KOR BOP $'!S9)/('GDP $'!$B9+'GDP $'!$C9)*100*4*1000000000</f>
        <v>3636229231.6969423</v>
      </c>
      <c r="T9" s="3">
        <f>+('JAP BOP $'!T9+'KOR BOP $'!T9)/('GDP $'!$B9+'GDP $'!$C9)*100*4*1000000000</f>
        <v>-69505684.801134735</v>
      </c>
      <c r="U9" s="3">
        <f>+('JAP BOP $'!U9+'KOR BOP $'!U9)/('GDP $'!$B9+'GDP $'!$C9)*100*4*1000000000</f>
        <v>0</v>
      </c>
      <c r="V9" s="3">
        <f>+('JAP BOP $'!V9+'KOR BOP $'!V9)/('GDP $'!$B9+'GDP $'!$C9)*100*4*1000000000</f>
        <v>0</v>
      </c>
      <c r="W9" s="3">
        <f>+('JAP BOP $'!W9+'KOR BOP $'!W9)/('GDP $'!$B9+'GDP $'!$C9)*100*4*1000000000</f>
        <v>0</v>
      </c>
    </row>
    <row r="10" spans="1:23" x14ac:dyDescent="0.25">
      <c r="A10" s="2">
        <v>42736</v>
      </c>
      <c r="B10" s="3">
        <f>+('JAP BOP $'!B10+'KOR BOP $'!B10)/('GDP $'!$B10+'GDP $'!$C10)*100*4*1000000000</f>
        <v>19291840122.613586</v>
      </c>
      <c r="C10" s="3">
        <f>+('JAP BOP $'!C10+'KOR BOP $'!C10)/('GDP $'!$B10+'GDP $'!$C10)*100*4*1000000000</f>
        <v>16747555866.948221</v>
      </c>
      <c r="D10" s="3">
        <f>+('JAP BOP $'!D10+'KOR BOP $'!D10)/('GDP $'!$B10+'GDP $'!$C10)*100*4*1000000000</f>
        <v>4082253294.9953823</v>
      </c>
      <c r="E10" s="3">
        <f>+('JAP BOP $'!E10+'KOR BOP $'!E10)/('GDP $'!$B10+'GDP $'!$C10)*100*4*1000000000</f>
        <v>4788443321.5882349</v>
      </c>
      <c r="F10" s="3">
        <f>+('JAP BOP $'!F10+'KOR BOP $'!F10)/('GDP $'!$B10+'GDP $'!$C10)*100*4*1000000000</f>
        <v>4647053515.4491949</v>
      </c>
      <c r="G10" s="3">
        <f>+('JAP BOP $'!G10+'KOR BOP $'!G10)/('GDP $'!$B10+'GDP $'!$C10)*100*4*1000000000</f>
        <v>1634347564.8186202</v>
      </c>
      <c r="H10" s="3">
        <f>+('JAP BOP $'!H10+'KOR BOP $'!H10)/('GDP $'!$B10+'GDP $'!$C10)*100*4*1000000000</f>
        <v>485336248.16108036</v>
      </c>
      <c r="I10" s="3">
        <f>+('JAP BOP $'!I10+'KOR BOP $'!I10)/('GDP $'!$B10+'GDP $'!$C10)*100*4*1000000000</f>
        <v>812382669.00240541</v>
      </c>
      <c r="J10" s="3">
        <f>+('JAP BOP $'!J10+'KOR BOP $'!J10)/('GDP $'!$B10+'GDP $'!$C10)*100*4*1000000000</f>
        <v>4524592103.4279728</v>
      </c>
      <c r="K10" s="3">
        <f>+('JAP BOP $'!K10+'KOR BOP $'!K10)/('GDP $'!$B10+'GDP $'!$C10)*100*4*1000000000</f>
        <v>533016893.99897897</v>
      </c>
      <c r="L10" s="3">
        <f>+('JAP BOP $'!L10+'KOR BOP $'!L10)/('GDP $'!$B10+'GDP $'!$C10)*100*4*1000000000</f>
        <v>-240662438.51399568</v>
      </c>
      <c r="M10" s="3">
        <f>+('JAP BOP $'!M10+'KOR BOP $'!M10)/('GDP $'!$B10+'GDP $'!$C10)*100*4*1000000000</f>
        <v>3428676445.188149</v>
      </c>
      <c r="N10" s="3">
        <f>+('JAP BOP $'!N10+'KOR BOP $'!N10)/('GDP $'!$B10+'GDP $'!$C10)*100*4*1000000000</f>
        <v>1028574210.4742402</v>
      </c>
      <c r="O10" s="3">
        <f>+('JAP BOP $'!O10+'KOR BOP $'!O10)/('GDP $'!$B10+'GDP $'!$C10)*100*4*1000000000</f>
        <v>283377908.16503257</v>
      </c>
      <c r="P10" s="3">
        <f>+('JAP BOP $'!P10+'KOR BOP $'!P10)/('GDP $'!$B10+'GDP $'!$C10)*100*4*1000000000</f>
        <v>-1269236648.9882362</v>
      </c>
      <c r="Q10" s="3">
        <f>+('JAP BOP $'!Q10+'KOR BOP $'!Q10)/('GDP $'!$B10+'GDP $'!$C10)*100*4*1000000000</f>
        <v>3145298537.0231161</v>
      </c>
      <c r="R10" s="3">
        <f>+('JAP BOP $'!R10+'KOR BOP $'!R10)/('GDP $'!$B10+'GDP $'!$C10)*100*4*1000000000</f>
        <v>-1570600483.7589178</v>
      </c>
      <c r="S10" s="3">
        <f>+('JAP BOP $'!S10+'KOR BOP $'!S10)/('GDP $'!$B10+'GDP $'!$C10)*100*4*1000000000</f>
        <v>-3879969543.1223907</v>
      </c>
      <c r="T10" s="3">
        <f>+('JAP BOP $'!T10+'KOR BOP $'!T10)/('GDP $'!$B10+'GDP $'!$C10)*100*4*1000000000</f>
        <v>496555654.41125637</v>
      </c>
      <c r="U10" s="3">
        <f>+('JAP BOP $'!U10+'KOR BOP $'!U10)/('GDP $'!$B10+'GDP $'!$C10)*100*4*1000000000</f>
        <v>0</v>
      </c>
      <c r="V10" s="3">
        <f>+('JAP BOP $'!V10+'KOR BOP $'!V10)/('GDP $'!$B10+'GDP $'!$C10)*100*4*1000000000</f>
        <v>0</v>
      </c>
      <c r="W10" s="3">
        <f>+('JAP BOP $'!W10+'KOR BOP $'!W10)/('GDP $'!$B10+'GDP $'!$C10)*100*4*1000000000</f>
        <v>0</v>
      </c>
    </row>
    <row r="11" spans="1:23" x14ac:dyDescent="0.25">
      <c r="A11" s="2">
        <v>42826</v>
      </c>
      <c r="B11" s="3">
        <f>+('JAP BOP $'!B11+'KOR BOP $'!B11)/('GDP $'!$B11+'GDP $'!$C11)*100*4*1000000000</f>
        <v>18762012457.675655</v>
      </c>
      <c r="C11" s="3">
        <f>+('JAP BOP $'!C11+'KOR BOP $'!C11)/('GDP $'!$B11+'GDP $'!$C11)*100*4*1000000000</f>
        <v>16631843480.036572</v>
      </c>
      <c r="D11" s="3">
        <f>+('JAP BOP $'!D11+'KOR BOP $'!D11)/('GDP $'!$B11+'GDP $'!$C11)*100*4*1000000000</f>
        <v>4126768307.6218982</v>
      </c>
      <c r="E11" s="3">
        <f>+('JAP BOP $'!E11+'KOR BOP $'!E11)/('GDP $'!$B11+'GDP $'!$C11)*100*4*1000000000</f>
        <v>4730641211.2985973</v>
      </c>
      <c r="F11" s="3">
        <f>+('JAP BOP $'!F11+'KOR BOP $'!F11)/('GDP $'!$B11+'GDP $'!$C11)*100*4*1000000000</f>
        <v>4487821375.6261215</v>
      </c>
      <c r="G11" s="3">
        <f>+('JAP BOP $'!G11+'KOR BOP $'!G11)/('GDP $'!$B11+'GDP $'!$C11)*100*4*1000000000</f>
        <v>1865656013.9577777</v>
      </c>
      <c r="H11" s="3">
        <f>+('JAP BOP $'!H11+'KOR BOP $'!H11)/('GDP $'!$B11+'GDP $'!$C11)*100*4*1000000000</f>
        <v>438336220.33259463</v>
      </c>
      <c r="I11" s="3">
        <f>+('JAP BOP $'!I11+'KOR BOP $'!I11)/('GDP $'!$B11+'GDP $'!$C11)*100*4*1000000000</f>
        <v>809322030.85510433</v>
      </c>
      <c r="J11" s="3">
        <f>+('JAP BOP $'!J11+'KOR BOP $'!J11)/('GDP $'!$B11+'GDP $'!$C11)*100*4*1000000000</f>
        <v>2788456852.084177</v>
      </c>
      <c r="K11" s="3">
        <f>+('JAP BOP $'!K11+'KOR BOP $'!K11)/('GDP $'!$B11+'GDP $'!$C11)*100*4*1000000000</f>
        <v>526249262.3851952</v>
      </c>
      <c r="L11" s="3">
        <f>+('JAP BOP $'!L11+'KOR BOP $'!L11)/('GDP $'!$B11+'GDP $'!$C11)*100*4*1000000000</f>
        <v>3338150388.7367973</v>
      </c>
      <c r="M11" s="3">
        <f>+('JAP BOP $'!M11+'KOR BOP $'!M11)/('GDP $'!$B11+'GDP $'!$C11)*100*4*1000000000</f>
        <v>1378471287.2671716</v>
      </c>
      <c r="N11" s="3">
        <f>+('JAP BOP $'!N11+'KOR BOP $'!N11)/('GDP $'!$B11+'GDP $'!$C11)*100*4*1000000000</f>
        <v>2104166633.323494</v>
      </c>
      <c r="O11" s="3">
        <f>+('JAP BOP $'!O11+'KOR BOP $'!O11)/('GDP $'!$B11+'GDP $'!$C11)*100*4*1000000000</f>
        <v>531879734.73009598</v>
      </c>
      <c r="P11" s="3">
        <f>+('JAP BOP $'!P11+'KOR BOP $'!P11)/('GDP $'!$B11+'GDP $'!$C11)*100*4*1000000000</f>
        <v>1233983755.4133029</v>
      </c>
      <c r="Q11" s="3">
        <f>+('JAP BOP $'!Q11+'KOR BOP $'!Q11)/('GDP $'!$B11+'GDP $'!$C11)*100*4*1000000000</f>
        <v>846591552.53707588</v>
      </c>
      <c r="R11" s="3">
        <f>+('JAP BOP $'!R11+'KOR BOP $'!R11)/('GDP $'!$B11+'GDP $'!$C11)*100*4*1000000000</f>
        <v>1489129463.0546744</v>
      </c>
      <c r="S11" s="3">
        <f>+('JAP BOP $'!S11+'KOR BOP $'!S11)/('GDP $'!$B11+'GDP $'!$C11)*100*4*1000000000</f>
        <v>2269484021.3515</v>
      </c>
      <c r="T11" s="3">
        <f>+('JAP BOP $'!T11+'KOR BOP $'!T11)/('GDP $'!$B11+'GDP $'!$C11)*100*4*1000000000</f>
        <v>533226998.40151733</v>
      </c>
      <c r="U11" s="3">
        <f>+('JAP BOP $'!U11+'KOR BOP $'!U11)/('GDP $'!$B11+'GDP $'!$C11)*100*4*1000000000</f>
        <v>0</v>
      </c>
      <c r="V11" s="3">
        <f>+('JAP BOP $'!V11+'KOR BOP $'!V11)/('GDP $'!$B11+'GDP $'!$C11)*100*4*1000000000</f>
        <v>0</v>
      </c>
      <c r="W11" s="3">
        <f>+('JAP BOP $'!W11+'KOR BOP $'!W11)/('GDP $'!$B11+'GDP $'!$C11)*100*4*1000000000</f>
        <v>0</v>
      </c>
    </row>
    <row r="12" spans="1:23" x14ac:dyDescent="0.25">
      <c r="A12" s="2">
        <v>42917</v>
      </c>
      <c r="B12" s="3">
        <f>+('JAP BOP $'!B12+'KOR BOP $'!B12)/('GDP $'!$B12+'GDP $'!$C12)*100*4*1000000000</f>
        <v>18897618755.58395</v>
      </c>
      <c r="C12" s="3">
        <f>+('JAP BOP $'!C12+'KOR BOP $'!C12)/('GDP $'!$B12+'GDP $'!$C12)*100*4*1000000000</f>
        <v>16378598900.847692</v>
      </c>
      <c r="D12" s="3">
        <f>+('JAP BOP $'!D12+'KOR BOP $'!D12)/('GDP $'!$B12+'GDP $'!$C12)*100*4*1000000000</f>
        <v>4179791732.2830553</v>
      </c>
      <c r="E12" s="3">
        <f>+('JAP BOP $'!E12+'KOR BOP $'!E12)/('GDP $'!$B12+'GDP $'!$C12)*100*4*1000000000</f>
        <v>4811279876.5022774</v>
      </c>
      <c r="F12" s="3">
        <f>+('JAP BOP $'!F12+'KOR BOP $'!F12)/('GDP $'!$B12+'GDP $'!$C12)*100*4*1000000000</f>
        <v>4750731527.8869963</v>
      </c>
      <c r="G12" s="3">
        <f>+('JAP BOP $'!G12+'KOR BOP $'!G12)/('GDP $'!$B12+'GDP $'!$C12)*100*4*1000000000</f>
        <v>1656688973.0849557</v>
      </c>
      <c r="H12" s="3">
        <f>+('JAP BOP $'!H12+'KOR BOP $'!H12)/('GDP $'!$B12+'GDP $'!$C12)*100*4*1000000000</f>
        <v>430288249.94470263</v>
      </c>
      <c r="I12" s="3">
        <f>+('JAP BOP $'!I12+'KOR BOP $'!I12)/('GDP $'!$B12+'GDP $'!$C12)*100*4*1000000000</f>
        <v>866045845.41137421</v>
      </c>
      <c r="J12" s="3">
        <f>+('JAP BOP $'!J12+'KOR BOP $'!J12)/('GDP $'!$B12+'GDP $'!$C12)*100*4*1000000000</f>
        <v>2588142569.5181961</v>
      </c>
      <c r="K12" s="3">
        <f>+('JAP BOP $'!K12+'KOR BOP $'!K12)/('GDP $'!$B12+'GDP $'!$C12)*100*4*1000000000</f>
        <v>294359465.671211</v>
      </c>
      <c r="L12" s="3">
        <f>+('JAP BOP $'!L12+'KOR BOP $'!L12)/('GDP $'!$B12+'GDP $'!$C12)*100*4*1000000000</f>
        <v>4656579479.2286644</v>
      </c>
      <c r="M12" s="3">
        <f>+('JAP BOP $'!M12+'KOR BOP $'!M12)/('GDP $'!$B12+'GDP $'!$C12)*100*4*1000000000</f>
        <v>3090667519.0817618</v>
      </c>
      <c r="N12" s="3">
        <f>+('JAP BOP $'!N12+'KOR BOP $'!N12)/('GDP $'!$B12+'GDP $'!$C12)*100*4*1000000000</f>
        <v>2087507339.8936887</v>
      </c>
      <c r="O12" s="3">
        <f>+('JAP BOP $'!O12+'KOR BOP $'!O12)/('GDP $'!$B12+'GDP $'!$C12)*100*4*1000000000</f>
        <v>212630699.60887054</v>
      </c>
      <c r="P12" s="3">
        <f>+('JAP BOP $'!P12+'KOR BOP $'!P12)/('GDP $'!$B12+'GDP $'!$C12)*100*4*1000000000</f>
        <v>2569072139.3349757</v>
      </c>
      <c r="Q12" s="3">
        <f>+('JAP BOP $'!Q12+'KOR BOP $'!Q12)/('GDP $'!$B12+'GDP $'!$C12)*100*4*1000000000</f>
        <v>2878036819.4728909</v>
      </c>
      <c r="R12" s="3">
        <f>+('JAP BOP $'!R12+'KOR BOP $'!R12)/('GDP $'!$B12+'GDP $'!$C12)*100*4*1000000000</f>
        <v>3836828608.5376616</v>
      </c>
      <c r="S12" s="3">
        <f>+('JAP BOP $'!S12+'KOR BOP $'!S12)/('GDP $'!$B12+'GDP $'!$C12)*100*4*1000000000</f>
        <v>4239939477.2859626</v>
      </c>
      <c r="T12" s="3">
        <f>+('JAP BOP $'!T12+'KOR BOP $'!T12)/('GDP $'!$B12+'GDP $'!$C12)*100*4*1000000000</f>
        <v>368740666.15854186</v>
      </c>
      <c r="U12" s="3">
        <f>+('JAP BOP $'!U12+'KOR BOP $'!U12)/('GDP $'!$B12+'GDP $'!$C12)*100*4*1000000000</f>
        <v>0</v>
      </c>
      <c r="V12" s="3">
        <f>+('JAP BOP $'!V12+'KOR BOP $'!V12)/('GDP $'!$B12+'GDP $'!$C12)*100*4*1000000000</f>
        <v>0</v>
      </c>
      <c r="W12" s="3">
        <f>+('JAP BOP $'!W12+'KOR BOP $'!W12)/('GDP $'!$B12+'GDP $'!$C12)*100*4*1000000000</f>
        <v>0</v>
      </c>
    </row>
    <row r="13" spans="1:23" x14ac:dyDescent="0.25">
      <c r="A13" s="2">
        <v>43009</v>
      </c>
      <c r="B13" s="3">
        <f>+('JAP BOP $'!B13+'KOR BOP $'!B13)/('GDP $'!$B13+'GDP $'!$C13)*100*4*1000000000</f>
        <v>19368162752.441319</v>
      </c>
      <c r="C13" s="3">
        <f>+('JAP BOP $'!C13+'KOR BOP $'!C13)/('GDP $'!$B13+'GDP $'!$C13)*100*4*1000000000</f>
        <v>17053424207.228325</v>
      </c>
      <c r="D13" s="3">
        <f>+('JAP BOP $'!D13+'KOR BOP $'!D13)/('GDP $'!$B13+'GDP $'!$C13)*100*4*1000000000</f>
        <v>4291993129.5100894</v>
      </c>
      <c r="E13" s="3">
        <f>+('JAP BOP $'!E13+'KOR BOP $'!E13)/('GDP $'!$B13+'GDP $'!$C13)*100*4*1000000000</f>
        <v>4941147560.4718161</v>
      </c>
      <c r="F13" s="3">
        <f>+('JAP BOP $'!F13+'KOR BOP $'!F13)/('GDP $'!$B13+'GDP $'!$C13)*100*4*1000000000</f>
        <v>4670936284.1862288</v>
      </c>
      <c r="G13" s="3">
        <f>+('JAP BOP $'!G13+'KOR BOP $'!G13)/('GDP $'!$B13+'GDP $'!$C13)*100*4*1000000000</f>
        <v>1840603900.2800498</v>
      </c>
      <c r="H13" s="3">
        <f>+('JAP BOP $'!H13+'KOR BOP $'!H13)/('GDP $'!$B13+'GDP $'!$C13)*100*4*1000000000</f>
        <v>441313591.1431765</v>
      </c>
      <c r="I13" s="3">
        <f>+('JAP BOP $'!I13+'KOR BOP $'!I13)/('GDP $'!$B13+'GDP $'!$C13)*100*4*1000000000</f>
        <v>861962219.78640521</v>
      </c>
      <c r="J13" s="3">
        <f>+('JAP BOP $'!J13+'KOR BOP $'!J13)/('GDP $'!$B13+'GDP $'!$C13)*100*4*1000000000</f>
        <v>2665954266.2262926</v>
      </c>
      <c r="K13" s="3">
        <f>+('JAP BOP $'!K13+'KOR BOP $'!K13)/('GDP $'!$B13+'GDP $'!$C13)*100*4*1000000000</f>
        <v>859895820.7478224</v>
      </c>
      <c r="L13" s="3">
        <f>+('JAP BOP $'!L13+'KOR BOP $'!L13)/('GDP $'!$B13+'GDP $'!$C13)*100*4*1000000000</f>
        <v>2885521015.9622841</v>
      </c>
      <c r="M13" s="3">
        <f>+('JAP BOP $'!M13+'KOR BOP $'!M13)/('GDP $'!$B13+'GDP $'!$C13)*100*4*1000000000</f>
        <v>2355895998.1810832</v>
      </c>
      <c r="N13" s="3">
        <f>+('JAP BOP $'!N13+'KOR BOP $'!N13)/('GDP $'!$B13+'GDP $'!$C13)*100*4*1000000000</f>
        <v>2869039765.130363</v>
      </c>
      <c r="O13" s="3">
        <f>+('JAP BOP $'!O13+'KOR BOP $'!O13)/('GDP $'!$B13+'GDP $'!$C13)*100*4*1000000000</f>
        <v>484032173.88076735</v>
      </c>
      <c r="P13" s="3">
        <f>+('JAP BOP $'!P13+'KOR BOP $'!P13)/('GDP $'!$B13+'GDP $'!$C13)*100*4*1000000000</f>
        <v>16481250.831921112</v>
      </c>
      <c r="Q13" s="3">
        <f>+('JAP BOP $'!Q13+'KOR BOP $'!Q13)/('GDP $'!$B13+'GDP $'!$C13)*100*4*1000000000</f>
        <v>1871863824.3003159</v>
      </c>
      <c r="R13" s="3">
        <f>+('JAP BOP $'!R13+'KOR BOP $'!R13)/('GDP $'!$B13+'GDP $'!$C13)*100*4*1000000000</f>
        <v>-2558985085.8597207</v>
      </c>
      <c r="S13" s="3">
        <f>+('JAP BOP $'!S13+'KOR BOP $'!S13)/('GDP $'!$B13+'GDP $'!$C13)*100*4*1000000000</f>
        <v>-2841787958.6677141</v>
      </c>
      <c r="T13" s="3">
        <f>+('JAP BOP $'!T13+'KOR BOP $'!T13)/('GDP $'!$B13+'GDP $'!$C13)*100*4*1000000000</f>
        <v>294126630.51839429</v>
      </c>
      <c r="U13" s="3">
        <f>+('JAP BOP $'!U13+'KOR BOP $'!U13)/('GDP $'!$B13+'GDP $'!$C13)*100*4*1000000000</f>
        <v>0</v>
      </c>
      <c r="V13" s="3">
        <f>+('JAP BOP $'!V13+'KOR BOP $'!V13)/('GDP $'!$B13+'GDP $'!$C13)*100*4*1000000000</f>
        <v>0</v>
      </c>
      <c r="W13" s="3">
        <f>+('JAP BOP $'!W13+'KOR BOP $'!W13)/('GDP $'!$B13+'GDP $'!$C13)*100*4*1000000000</f>
        <v>0</v>
      </c>
    </row>
    <row r="14" spans="1:23" x14ac:dyDescent="0.25">
      <c r="A14" s="2">
        <v>43101</v>
      </c>
      <c r="B14" s="3">
        <f>+('JAP BOP $'!B14+'KOR BOP $'!B14)/('GDP $'!$B14+'GDP $'!$C14)*100*4*1000000000</f>
        <v>19513250283.588135</v>
      </c>
      <c r="C14" s="3">
        <f>+('JAP BOP $'!C14+'KOR BOP $'!C14)/('GDP $'!$B14+'GDP $'!$C14)*100*4*1000000000</f>
        <v>17633083040.447788</v>
      </c>
      <c r="D14" s="3">
        <f>+('JAP BOP $'!D14+'KOR BOP $'!D14)/('GDP $'!$B14+'GDP $'!$C14)*100*4*1000000000</f>
        <v>4246456602.3994861</v>
      </c>
      <c r="E14" s="3">
        <f>+('JAP BOP $'!E14+'KOR BOP $'!E14)/('GDP $'!$B14+'GDP $'!$C14)*100*4*1000000000</f>
        <v>4798705863.9210463</v>
      </c>
      <c r="F14" s="3">
        <f>+('JAP BOP $'!F14+'KOR BOP $'!F14)/('GDP $'!$B14+'GDP $'!$C14)*100*4*1000000000</f>
        <v>4773304369.7167435</v>
      </c>
      <c r="G14" s="3">
        <f>+('JAP BOP $'!G14+'KOR BOP $'!G14)/('GDP $'!$B14+'GDP $'!$C14)*100*4*1000000000</f>
        <v>1951076620.4515188</v>
      </c>
      <c r="H14" s="3">
        <f>+('JAP BOP $'!H14+'KOR BOP $'!H14)/('GDP $'!$B14+'GDP $'!$C14)*100*4*1000000000</f>
        <v>428352430.90542388</v>
      </c>
      <c r="I14" s="3">
        <f>+('JAP BOP $'!I14+'KOR BOP $'!I14)/('GDP $'!$B14+'GDP $'!$C14)*100*4*1000000000</f>
        <v>867381637.95082593</v>
      </c>
      <c r="J14" s="3">
        <f>+('JAP BOP $'!J14+'KOR BOP $'!J14)/('GDP $'!$B14+'GDP $'!$C14)*100*4*1000000000</f>
        <v>2545688607.1531563</v>
      </c>
      <c r="K14" s="3">
        <f>+('JAP BOP $'!K14+'KOR BOP $'!K14)/('GDP $'!$B14+'GDP $'!$C14)*100*4*1000000000</f>
        <v>352426146.54846591</v>
      </c>
      <c r="L14" s="3">
        <f>+('JAP BOP $'!L14+'KOR BOP $'!L14)/('GDP $'!$B14+'GDP $'!$C14)*100*4*1000000000</f>
        <v>2615619530.3618007</v>
      </c>
      <c r="M14" s="3">
        <f>+('JAP BOP $'!M14+'KOR BOP $'!M14)/('GDP $'!$B14+'GDP $'!$C14)*100*4*1000000000</f>
        <v>-753703235.9438653</v>
      </c>
      <c r="N14" s="3">
        <f>+('JAP BOP $'!N14+'KOR BOP $'!N14)/('GDP $'!$B14+'GDP $'!$C14)*100*4*1000000000</f>
        <v>1535429672.9901896</v>
      </c>
      <c r="O14" s="3">
        <f>+('JAP BOP $'!O14+'KOR BOP $'!O14)/('GDP $'!$B14+'GDP $'!$C14)*100*4*1000000000</f>
        <v>-819584744.28258133</v>
      </c>
      <c r="P14" s="3">
        <f>+('JAP BOP $'!P14+'KOR BOP $'!P14)/('GDP $'!$B14+'GDP $'!$C14)*100*4*1000000000</f>
        <v>1080189857.3716118</v>
      </c>
      <c r="Q14" s="3">
        <f>+('JAP BOP $'!Q14+'KOR BOP $'!Q14)/('GDP $'!$B14+'GDP $'!$C14)*100*4*1000000000</f>
        <v>65881508.338716045</v>
      </c>
      <c r="R14" s="3">
        <f>+('JAP BOP $'!R14+'KOR BOP $'!R14)/('GDP $'!$B14+'GDP $'!$C14)*100*4*1000000000</f>
        <v>6146822672.5458364</v>
      </c>
      <c r="S14" s="3">
        <f>+('JAP BOP $'!S14+'KOR BOP $'!S14)/('GDP $'!$B14+'GDP $'!$C14)*100*4*1000000000</f>
        <v>7511611794.1995583</v>
      </c>
      <c r="T14" s="3">
        <f>+('JAP BOP $'!T14+'KOR BOP $'!T14)/('GDP $'!$B14+'GDP $'!$C14)*100*4*1000000000</f>
        <v>395432402.52983463</v>
      </c>
      <c r="U14" s="3">
        <f>+('JAP BOP $'!U14+'KOR BOP $'!U14)/('GDP $'!$B14+'GDP $'!$C14)*100*4*1000000000</f>
        <v>0</v>
      </c>
      <c r="V14" s="3">
        <f>+('JAP BOP $'!V14+'KOR BOP $'!V14)/('GDP $'!$B14+'GDP $'!$C14)*100*4*1000000000</f>
        <v>0</v>
      </c>
      <c r="W14" s="3">
        <f>+('JAP BOP $'!W14+'KOR BOP $'!W14)/('GDP $'!$B14+'GDP $'!$C14)*100*4*1000000000</f>
        <v>0</v>
      </c>
    </row>
    <row r="15" spans="1:23" x14ac:dyDescent="0.25">
      <c r="A15" s="2">
        <v>43191</v>
      </c>
      <c r="B15" s="3">
        <f>+('JAP BOP $'!B15+'KOR BOP $'!B15)/('GDP $'!$B15+'GDP $'!$C15)*100*4*1000000000</f>
        <v>19871572727.500351</v>
      </c>
      <c r="C15" s="3">
        <f>+('JAP BOP $'!C15+'KOR BOP $'!C15)/('GDP $'!$B15+'GDP $'!$C15)*100*4*1000000000</f>
        <v>17576478928.404106</v>
      </c>
      <c r="D15" s="3">
        <f>+('JAP BOP $'!D15+'KOR BOP $'!D15)/('GDP $'!$B15+'GDP $'!$C15)*100*4*1000000000</f>
        <v>4283154406.3879871</v>
      </c>
      <c r="E15" s="3">
        <f>+('JAP BOP $'!E15+'KOR BOP $'!E15)/('GDP $'!$B15+'GDP $'!$C15)*100*4*1000000000</f>
        <v>4911111279.9089355</v>
      </c>
      <c r="F15" s="3">
        <f>+('JAP BOP $'!F15+'KOR BOP $'!F15)/('GDP $'!$B15+'GDP $'!$C15)*100*4*1000000000</f>
        <v>4888471736.7268772</v>
      </c>
      <c r="G15" s="3">
        <f>+('JAP BOP $'!G15+'KOR BOP $'!G15)/('GDP $'!$B15+'GDP $'!$C15)*100*4*1000000000</f>
        <v>2031854324.2701571</v>
      </c>
      <c r="H15" s="3">
        <f>+('JAP BOP $'!H15+'KOR BOP $'!H15)/('GDP $'!$B15+'GDP $'!$C15)*100*4*1000000000</f>
        <v>450517111.66704226</v>
      </c>
      <c r="I15" s="3">
        <f>+('JAP BOP $'!I15+'KOR BOP $'!I15)/('GDP $'!$B15+'GDP $'!$C15)*100*4*1000000000</f>
        <v>837151173.28659725</v>
      </c>
      <c r="J15" s="3">
        <f>+('JAP BOP $'!J15+'KOR BOP $'!J15)/('GDP $'!$B15+'GDP $'!$C15)*100*4*1000000000</f>
        <v>2930603631.4892082</v>
      </c>
      <c r="K15" s="3">
        <f>+('JAP BOP $'!K15+'KOR BOP $'!K15)/('GDP $'!$B15+'GDP $'!$C15)*100*4*1000000000</f>
        <v>710137754.36259234</v>
      </c>
      <c r="L15" s="3">
        <f>+('JAP BOP $'!L15+'KOR BOP $'!L15)/('GDP $'!$B15+'GDP $'!$C15)*100*4*1000000000</f>
        <v>4005230080.2170706</v>
      </c>
      <c r="M15" s="3">
        <f>+('JAP BOP $'!M15+'KOR BOP $'!M15)/('GDP $'!$B15+'GDP $'!$C15)*100*4*1000000000</f>
        <v>2588443883.0404086</v>
      </c>
      <c r="N15" s="3">
        <f>+('JAP BOP $'!N15+'KOR BOP $'!N15)/('GDP $'!$B15+'GDP $'!$C15)*100*4*1000000000</f>
        <v>2403577551.019156</v>
      </c>
      <c r="O15" s="3">
        <f>+('JAP BOP $'!O15+'KOR BOP $'!O15)/('GDP $'!$B15+'GDP $'!$C15)*100*4*1000000000</f>
        <v>-1091818306.2971406</v>
      </c>
      <c r="P15" s="3">
        <f>+('JAP BOP $'!P15+'KOR BOP $'!P15)/('GDP $'!$B15+'GDP $'!$C15)*100*4*1000000000</f>
        <v>1601652529.1979141</v>
      </c>
      <c r="Q15" s="3">
        <f>+('JAP BOP $'!Q15+'KOR BOP $'!Q15)/('GDP $'!$B15+'GDP $'!$C15)*100*4*1000000000</f>
        <v>3680262189.3375492</v>
      </c>
      <c r="R15" s="3">
        <f>+('JAP BOP $'!R15+'KOR BOP $'!R15)/('GDP $'!$B15+'GDP $'!$C15)*100*4*1000000000</f>
        <v>1751431343.7850871</v>
      </c>
      <c r="S15" s="3">
        <f>+('JAP BOP $'!S15+'KOR BOP $'!S15)/('GDP $'!$B15+'GDP $'!$C15)*100*4*1000000000</f>
        <v>2827371647.6821461</v>
      </c>
      <c r="T15" s="3">
        <f>+('JAP BOP $'!T15+'KOR BOP $'!T15)/('GDP $'!$B15+'GDP $'!$C15)*100*4*1000000000</f>
        <v>1239592682.3681443</v>
      </c>
      <c r="U15" s="3">
        <f>+('JAP BOP $'!U15+'KOR BOP $'!U15)/('GDP $'!$B15+'GDP $'!$C15)*100*4*1000000000</f>
        <v>0</v>
      </c>
      <c r="V15" s="3">
        <f>+('JAP BOP $'!V15+'KOR BOP $'!V15)/('GDP $'!$B15+'GDP $'!$C15)*100*4*1000000000</f>
        <v>0</v>
      </c>
      <c r="W15" s="3">
        <f>+('JAP BOP $'!W15+'KOR BOP $'!W15)/('GDP $'!$B15+'GDP $'!$C15)*100*4*1000000000</f>
        <v>0</v>
      </c>
    </row>
    <row r="16" spans="1:23" x14ac:dyDescent="0.25">
      <c r="A16" s="2">
        <v>43282</v>
      </c>
      <c r="B16" s="3">
        <f>+('JAP BOP $'!B16+'KOR BOP $'!B16)/('GDP $'!$B16+'GDP $'!$C16)*100*4*1000000000</f>
        <v>20124936229.501225</v>
      </c>
      <c r="C16" s="3">
        <f>+('JAP BOP $'!C16+'KOR BOP $'!C16)/('GDP $'!$B16+'GDP $'!$C16)*100*4*1000000000</f>
        <v>18241372521.425766</v>
      </c>
      <c r="D16" s="3">
        <f>+('JAP BOP $'!D16+'KOR BOP $'!D16)/('GDP $'!$B16+'GDP $'!$C16)*100*4*1000000000</f>
        <v>4359445621.7461796</v>
      </c>
      <c r="E16" s="3">
        <f>+('JAP BOP $'!E16+'KOR BOP $'!E16)/('GDP $'!$B16+'GDP $'!$C16)*100*4*1000000000</f>
        <v>4910263055.8080835</v>
      </c>
      <c r="F16" s="3">
        <f>+('JAP BOP $'!F16+'KOR BOP $'!F16)/('GDP $'!$B16+'GDP $'!$C16)*100*4*1000000000</f>
        <v>4962236948.2023211</v>
      </c>
      <c r="G16" s="3">
        <f>+('JAP BOP $'!G16+'KOR BOP $'!G16)/('GDP $'!$B16+'GDP $'!$C16)*100*4*1000000000</f>
        <v>2021279268.6647098</v>
      </c>
      <c r="H16" s="3">
        <f>+('JAP BOP $'!H16+'KOR BOP $'!H16)/('GDP $'!$B16+'GDP $'!$C16)*100*4*1000000000</f>
        <v>440473361.80715072</v>
      </c>
      <c r="I16" s="3">
        <f>+('JAP BOP $'!I16+'KOR BOP $'!I16)/('GDP $'!$B16+'GDP $'!$C16)*100*4*1000000000</f>
        <v>817189433.49829614</v>
      </c>
      <c r="J16" s="3">
        <f>+('JAP BOP $'!J16+'KOR BOP $'!J16)/('GDP $'!$B16+'GDP $'!$C16)*100*4*1000000000</f>
        <v>3089743220.5462365</v>
      </c>
      <c r="K16" s="3">
        <f>+('JAP BOP $'!K16+'KOR BOP $'!K16)/('GDP $'!$B16+'GDP $'!$C16)*100*4*1000000000</f>
        <v>523518248.66233456</v>
      </c>
      <c r="L16" s="3">
        <f>+('JAP BOP $'!L16+'KOR BOP $'!L16)/('GDP $'!$B16+'GDP $'!$C16)*100*4*1000000000</f>
        <v>4923421205.9703312</v>
      </c>
      <c r="M16" s="3">
        <f>+('JAP BOP $'!M16+'KOR BOP $'!M16)/('GDP $'!$B16+'GDP $'!$C16)*100*4*1000000000</f>
        <v>1806941791.2213805</v>
      </c>
      <c r="N16" s="3">
        <f>+('JAP BOP $'!N16+'KOR BOP $'!N16)/('GDP $'!$B16+'GDP $'!$C16)*100*4*1000000000</f>
        <v>2337430878.3681393</v>
      </c>
      <c r="O16" s="3">
        <f>+('JAP BOP $'!O16+'KOR BOP $'!O16)/('GDP $'!$B16+'GDP $'!$C16)*100*4*1000000000</f>
        <v>227899311.47961587</v>
      </c>
      <c r="P16" s="3">
        <f>+('JAP BOP $'!P16+'KOR BOP $'!P16)/('GDP $'!$B16+'GDP $'!$C16)*100*4*1000000000</f>
        <v>2585990327.6021905</v>
      </c>
      <c r="Q16" s="3">
        <f>+('JAP BOP $'!Q16+'KOR BOP $'!Q16)/('GDP $'!$B16+'GDP $'!$C16)*100*4*1000000000</f>
        <v>1579042479.741765</v>
      </c>
      <c r="R16" s="3">
        <f>+('JAP BOP $'!R16+'KOR BOP $'!R16)/('GDP $'!$B16+'GDP $'!$C16)*100*4*1000000000</f>
        <v>2282841674.1951771</v>
      </c>
      <c r="S16" s="3">
        <f>+('JAP BOP $'!S16+'KOR BOP $'!S16)/('GDP $'!$B16+'GDP $'!$C16)*100*4*1000000000</f>
        <v>5324745509.8324051</v>
      </c>
      <c r="T16" s="3">
        <f>+('JAP BOP $'!T16+'KOR BOP $'!T16)/('GDP $'!$B16+'GDP $'!$C16)*100*4*1000000000</f>
        <v>658580293.42338943</v>
      </c>
      <c r="U16" s="3">
        <f>+('JAP BOP $'!U16+'KOR BOP $'!U16)/('GDP $'!$B16+'GDP $'!$C16)*100*4*1000000000</f>
        <v>0</v>
      </c>
      <c r="V16" s="3">
        <f>+('JAP BOP $'!V16+'KOR BOP $'!V16)/('GDP $'!$B16+'GDP $'!$C16)*100*4*1000000000</f>
        <v>0</v>
      </c>
      <c r="W16" s="3">
        <f>+('JAP BOP $'!W16+'KOR BOP $'!W16)/('GDP $'!$B16+'GDP $'!$C16)*100*4*1000000000</f>
        <v>0</v>
      </c>
    </row>
    <row r="17" spans="1:23" x14ac:dyDescent="0.25">
      <c r="A17" s="2">
        <v>43374</v>
      </c>
      <c r="B17" s="3">
        <f>+('JAP BOP $'!B17+'KOR BOP $'!B17)/('GDP $'!$B17+'GDP $'!$C17)*100*4*1000000000</f>
        <v>19854094153.41613</v>
      </c>
      <c r="C17" s="3">
        <f>+('JAP BOP $'!C17+'KOR BOP $'!C17)/('GDP $'!$B17+'GDP $'!$C17)*100*4*1000000000</f>
        <v>18755847589.437244</v>
      </c>
      <c r="D17" s="3">
        <f>+('JAP BOP $'!D17+'KOR BOP $'!D17)/('GDP $'!$B17+'GDP $'!$C17)*100*4*1000000000</f>
        <v>4450185142.6408081</v>
      </c>
      <c r="E17" s="3">
        <f>+('JAP BOP $'!E17+'KOR BOP $'!E17)/('GDP $'!$B17+'GDP $'!$C17)*100*4*1000000000</f>
        <v>4992089097.1746168</v>
      </c>
      <c r="F17" s="3">
        <f>+('JAP BOP $'!F17+'KOR BOP $'!F17)/('GDP $'!$B17+'GDP $'!$C17)*100*4*1000000000</f>
        <v>5045696676.2151279</v>
      </c>
      <c r="G17" s="3">
        <f>+('JAP BOP $'!G17+'KOR BOP $'!G17)/('GDP $'!$B17+'GDP $'!$C17)*100*4*1000000000</f>
        <v>2199633591.1117392</v>
      </c>
      <c r="H17" s="3">
        <f>+('JAP BOP $'!H17+'KOR BOP $'!H17)/('GDP $'!$B17+'GDP $'!$C17)*100*4*1000000000</f>
        <v>501555954.48576719</v>
      </c>
      <c r="I17" s="3">
        <f>+('JAP BOP $'!I17+'KOR BOP $'!I17)/('GDP $'!$B17+'GDP $'!$C17)*100*4*1000000000</f>
        <v>826847031.13584089</v>
      </c>
      <c r="J17" s="3">
        <f>+('JAP BOP $'!J17+'KOR BOP $'!J17)/('GDP $'!$B17+'GDP $'!$C17)*100*4*1000000000</f>
        <v>3006794813.5016308</v>
      </c>
      <c r="K17" s="3">
        <f>+('JAP BOP $'!K17+'KOR BOP $'!K17)/('GDP $'!$B17+'GDP $'!$C17)*100*4*1000000000</f>
        <v>597547466.52909935</v>
      </c>
      <c r="L17" s="3">
        <f>+('JAP BOP $'!L17+'KOR BOP $'!L17)/('GDP $'!$B17+'GDP $'!$C17)*100*4*1000000000</f>
        <v>3463638785.5147605</v>
      </c>
      <c r="M17" s="3">
        <f>+('JAP BOP $'!M17+'KOR BOP $'!M17)/('GDP $'!$B17+'GDP $'!$C17)*100*4*1000000000</f>
        <v>3289195829.4265251</v>
      </c>
      <c r="N17" s="3">
        <f>+('JAP BOP $'!N17+'KOR BOP $'!N17)/('GDP $'!$B17+'GDP $'!$C17)*100*4*1000000000</f>
        <v>1141106686.6925125</v>
      </c>
      <c r="O17" s="3">
        <f>+('JAP BOP $'!O17+'KOR BOP $'!O17)/('GDP $'!$B17+'GDP $'!$C17)*100*4*1000000000</f>
        <v>-1083800919.2527869</v>
      </c>
      <c r="P17" s="3">
        <f>+('JAP BOP $'!P17+'KOR BOP $'!P17)/('GDP $'!$B17+'GDP $'!$C17)*100*4*1000000000</f>
        <v>2322532098.8222475</v>
      </c>
      <c r="Q17" s="3">
        <f>+('JAP BOP $'!Q17+'KOR BOP $'!Q17)/('GDP $'!$B17+'GDP $'!$C17)*100*4*1000000000</f>
        <v>4372996748.6793118</v>
      </c>
      <c r="R17" s="3">
        <f>+('JAP BOP $'!R17+'KOR BOP $'!R17)/('GDP $'!$B17+'GDP $'!$C17)*100*4*1000000000</f>
        <v>-2080261806.556185</v>
      </c>
      <c r="S17" s="3">
        <f>+('JAP BOP $'!S17+'KOR BOP $'!S17)/('GDP $'!$B17+'GDP $'!$C17)*100*4*1000000000</f>
        <v>-2792896932.792942</v>
      </c>
      <c r="T17" s="3">
        <f>+('JAP BOP $'!T17+'KOR BOP $'!T17)/('GDP $'!$B17+'GDP $'!$C17)*100*4*1000000000</f>
        <v>122147372.13292809</v>
      </c>
      <c r="U17" s="3">
        <f>+('JAP BOP $'!U17+'KOR BOP $'!U17)/('GDP $'!$B17+'GDP $'!$C17)*100*4*1000000000</f>
        <v>0</v>
      </c>
      <c r="V17" s="3">
        <f>+('JAP BOP $'!V17+'KOR BOP $'!V17)/('GDP $'!$B17+'GDP $'!$C17)*100*4*1000000000</f>
        <v>0</v>
      </c>
      <c r="W17" s="3">
        <f>+('JAP BOP $'!W17+'KOR BOP $'!W17)/('GDP $'!$B17+'GDP $'!$C17)*100*4*1000000000</f>
        <v>0</v>
      </c>
    </row>
    <row r="18" spans="1:23" x14ac:dyDescent="0.25">
      <c r="A18" s="2">
        <v>43466</v>
      </c>
      <c r="B18" s="3">
        <f>+('JAP BOP $'!B18+'KOR BOP $'!B18)/('GDP $'!$B18+'GDP $'!$C18)*100*4*1000000000</f>
        <v>18558829094.508682</v>
      </c>
      <c r="C18" s="3">
        <f>+('JAP BOP $'!C18+'KOR BOP $'!C18)/('GDP $'!$B18+'GDP $'!$C18)*100*4*1000000000</f>
        <v>17131501875.497349</v>
      </c>
      <c r="D18" s="3">
        <f>+('JAP BOP $'!D18+'KOR BOP $'!D18)/('GDP $'!$B18+'GDP $'!$C18)*100*4*1000000000</f>
        <v>4474241005.7246237</v>
      </c>
      <c r="E18" s="3">
        <f>+('JAP BOP $'!E18+'KOR BOP $'!E18)/('GDP $'!$B18+'GDP $'!$C18)*100*4*1000000000</f>
        <v>5056411410.5957718</v>
      </c>
      <c r="F18" s="3">
        <f>+('JAP BOP $'!F18+'KOR BOP $'!F18)/('GDP $'!$B18+'GDP $'!$C18)*100*4*1000000000</f>
        <v>5083943643.5879803</v>
      </c>
      <c r="G18" s="3">
        <f>+('JAP BOP $'!G18+'KOR BOP $'!G18)/('GDP $'!$B18+'GDP $'!$C18)*100*4*1000000000</f>
        <v>2100034122.3741271</v>
      </c>
      <c r="H18" s="3">
        <f>+('JAP BOP $'!H18+'KOR BOP $'!H18)/('GDP $'!$B18+'GDP $'!$C18)*100*4*1000000000</f>
        <v>639054766.16491425</v>
      </c>
      <c r="I18" s="3">
        <f>+('JAP BOP $'!I18+'KOR BOP $'!I18)/('GDP $'!$B18+'GDP $'!$C18)*100*4*1000000000</f>
        <v>891162896.23086333</v>
      </c>
      <c r="J18" s="3">
        <f>+('JAP BOP $'!J18+'KOR BOP $'!J18)/('GDP $'!$B18+'GDP $'!$C18)*100*4*1000000000</f>
        <v>6502602464.6699772</v>
      </c>
      <c r="K18" s="3">
        <f>+('JAP BOP $'!K18+'KOR BOP $'!K18)/('GDP $'!$B18+'GDP $'!$C18)*100*4*1000000000</f>
        <v>948053700.34812129</v>
      </c>
      <c r="L18" s="3">
        <f>+('JAP BOP $'!L18+'KOR BOP $'!L18)/('GDP $'!$B18+'GDP $'!$C18)*100*4*1000000000</f>
        <v>4943256411.017457</v>
      </c>
      <c r="M18" s="3">
        <f>+('JAP BOP $'!M18+'KOR BOP $'!M18)/('GDP $'!$B18+'GDP $'!$C18)*100*4*1000000000</f>
        <v>3211691718.7263112</v>
      </c>
      <c r="N18" s="3">
        <f>+('JAP BOP $'!N18+'KOR BOP $'!N18)/('GDP $'!$B18+'GDP $'!$C18)*100*4*1000000000</f>
        <v>348125138.03479636</v>
      </c>
      <c r="O18" s="3">
        <f>+('JAP BOP $'!O18+'KOR BOP $'!O18)/('GDP $'!$B18+'GDP $'!$C18)*100*4*1000000000</f>
        <v>572475096.22153258</v>
      </c>
      <c r="P18" s="3">
        <f>+('JAP BOP $'!P18+'KOR BOP $'!P18)/('GDP $'!$B18+'GDP $'!$C18)*100*4*1000000000</f>
        <v>4595131272.9826612</v>
      </c>
      <c r="Q18" s="3">
        <f>+('JAP BOP $'!Q18+'KOR BOP $'!Q18)/('GDP $'!$B18+'GDP $'!$C18)*100*4*1000000000</f>
        <v>2639216622.5047784</v>
      </c>
      <c r="R18" s="3">
        <f>+('JAP BOP $'!R18+'KOR BOP $'!R18)/('GDP $'!$B18+'GDP $'!$C18)*100*4*1000000000</f>
        <v>985420114.4897809</v>
      </c>
      <c r="S18" s="3">
        <f>+('JAP BOP $'!S18+'KOR BOP $'!S18)/('GDP $'!$B18+'GDP $'!$C18)*100*4*1000000000</f>
        <v>3948733342.8879914</v>
      </c>
      <c r="T18" s="3">
        <f>+('JAP BOP $'!T18+'KOR BOP $'!T18)/('GDP $'!$B18+'GDP $'!$C18)*100*4*1000000000</f>
        <v>658762269.35546315</v>
      </c>
      <c r="U18" s="3">
        <f>+('JAP BOP $'!U18+'KOR BOP $'!U18)/('GDP $'!$B18+'GDP $'!$C18)*100*4*1000000000</f>
        <v>0</v>
      </c>
      <c r="V18" s="3">
        <f>+('JAP BOP $'!V18+'KOR BOP $'!V18)/('GDP $'!$B18+'GDP $'!$C18)*100*4*1000000000</f>
        <v>0</v>
      </c>
      <c r="W18" s="3">
        <f>+('JAP BOP $'!W18+'KOR BOP $'!W18)/('GDP $'!$B18+'GDP $'!$C18)*100*4*1000000000</f>
        <v>0</v>
      </c>
    </row>
    <row r="19" spans="1:23" x14ac:dyDescent="0.25">
      <c r="A19" s="2">
        <v>43556</v>
      </c>
      <c r="B19" s="3">
        <f>+('JAP BOP $'!B19+'KOR BOP $'!B19)/('GDP $'!$B19+'GDP $'!$C19)*100*4*1000000000</f>
        <v>18358014050.495316</v>
      </c>
      <c r="C19" s="3">
        <f>+('JAP BOP $'!C19+'KOR BOP $'!C19)/('GDP $'!$B19+'GDP $'!$C19)*100*4*1000000000</f>
        <v>17419357852.287746</v>
      </c>
      <c r="D19" s="3">
        <f>+('JAP BOP $'!D19+'KOR BOP $'!D19)/('GDP $'!$B19+'GDP $'!$C19)*100*4*1000000000</f>
        <v>4671406247.806056</v>
      </c>
      <c r="E19" s="3">
        <f>+('JAP BOP $'!E19+'KOR BOP $'!E19)/('GDP $'!$B19+'GDP $'!$C19)*100*4*1000000000</f>
        <v>5089539173.7638159</v>
      </c>
      <c r="F19" s="3">
        <f>+('JAP BOP $'!F19+'KOR BOP $'!F19)/('GDP $'!$B19+'GDP $'!$C19)*100*4*1000000000</f>
        <v>5142321585.2720909</v>
      </c>
      <c r="G19" s="3">
        <f>+('JAP BOP $'!G19+'KOR BOP $'!G19)/('GDP $'!$B19+'GDP $'!$C19)*100*4*1000000000</f>
        <v>2109319363.5102327</v>
      </c>
      <c r="H19" s="3">
        <f>+('JAP BOP $'!H19+'KOR BOP $'!H19)/('GDP $'!$B19+'GDP $'!$C19)*100*4*1000000000</f>
        <v>685568712.08706677</v>
      </c>
      <c r="I19" s="3">
        <f>+('JAP BOP $'!I19+'KOR BOP $'!I19)/('GDP $'!$B19+'GDP $'!$C19)*100*4*1000000000</f>
        <v>906354468.84379649</v>
      </c>
      <c r="J19" s="3">
        <f>+('JAP BOP $'!J19+'KOR BOP $'!J19)/('GDP $'!$B19+'GDP $'!$C19)*100*4*1000000000</f>
        <v>3760387467.579195</v>
      </c>
      <c r="K19" s="3">
        <f>+('JAP BOP $'!K19+'KOR BOP $'!K19)/('GDP $'!$B19+'GDP $'!$C19)*100*4*1000000000</f>
        <v>555954315.64225674</v>
      </c>
      <c r="L19" s="3">
        <f>+('JAP BOP $'!L19+'KOR BOP $'!L19)/('GDP $'!$B19+'GDP $'!$C19)*100*4*1000000000</f>
        <v>4058316926.7084846</v>
      </c>
      <c r="M19" s="3">
        <f>+('JAP BOP $'!M19+'KOR BOP $'!M19)/('GDP $'!$B19+'GDP $'!$C19)*100*4*1000000000</f>
        <v>2118218836.2950916</v>
      </c>
      <c r="N19" s="3">
        <f>+('JAP BOP $'!N19+'KOR BOP $'!N19)/('GDP $'!$B19+'GDP $'!$C19)*100*4*1000000000</f>
        <v>1180569382.9220395</v>
      </c>
      <c r="O19" s="3">
        <f>+('JAP BOP $'!O19+'KOR BOP $'!O19)/('GDP $'!$B19+'GDP $'!$C19)*100*4*1000000000</f>
        <v>840164728.51177037</v>
      </c>
      <c r="P19" s="3">
        <f>+('JAP BOP $'!P19+'KOR BOP $'!P19)/('GDP $'!$B19+'GDP $'!$C19)*100*4*1000000000</f>
        <v>2877747543.7864451</v>
      </c>
      <c r="Q19" s="3">
        <f>+('JAP BOP $'!Q19+'KOR BOP $'!Q19)/('GDP $'!$B19+'GDP $'!$C19)*100*4*1000000000</f>
        <v>1278054107.7833214</v>
      </c>
      <c r="R19" s="3">
        <f>+('JAP BOP $'!R19+'KOR BOP $'!R19)/('GDP $'!$B19+'GDP $'!$C19)*100*4*1000000000</f>
        <v>-1361625862.1698689</v>
      </c>
      <c r="S19" s="3">
        <f>+('JAP BOP $'!S19+'KOR BOP $'!S19)/('GDP $'!$B19+'GDP $'!$C19)*100*4*1000000000</f>
        <v>382381730.69795442</v>
      </c>
      <c r="T19" s="3">
        <f>+('JAP BOP $'!T19+'KOR BOP $'!T19)/('GDP $'!$B19+'GDP $'!$C19)*100*4*1000000000</f>
        <v>548549285.23206353</v>
      </c>
      <c r="U19" s="3">
        <f>+('JAP BOP $'!U19+'KOR BOP $'!U19)/('GDP $'!$B19+'GDP $'!$C19)*100*4*1000000000</f>
        <v>0</v>
      </c>
      <c r="V19" s="3">
        <f>+('JAP BOP $'!V19+'KOR BOP $'!V19)/('GDP $'!$B19+'GDP $'!$C19)*100*4*1000000000</f>
        <v>0</v>
      </c>
      <c r="W19" s="3">
        <f>+('JAP BOP $'!W19+'KOR BOP $'!W19)/('GDP $'!$B19+'GDP $'!$C19)*100*4*1000000000</f>
        <v>0</v>
      </c>
    </row>
    <row r="20" spans="1:23" x14ac:dyDescent="0.25">
      <c r="A20" s="2">
        <v>43647</v>
      </c>
      <c r="B20" s="3">
        <f>+('JAP BOP $'!B20+'KOR BOP $'!B20)/('GDP $'!$B20+'GDP $'!$C20)*100*4*1000000000</f>
        <v>18078107712.334652</v>
      </c>
      <c r="C20" s="3">
        <f>+('JAP BOP $'!C20+'KOR BOP $'!C20)/('GDP $'!$B20+'GDP $'!$C20)*100*4*1000000000</f>
        <v>17070730062.601496</v>
      </c>
      <c r="D20" s="3">
        <f>+('JAP BOP $'!D20+'KOR BOP $'!D20)/('GDP $'!$B20+'GDP $'!$C20)*100*4*1000000000</f>
        <v>4538226943.0205202</v>
      </c>
      <c r="E20" s="3">
        <f>+('JAP BOP $'!E20+'KOR BOP $'!E20)/('GDP $'!$B20+'GDP $'!$C20)*100*4*1000000000</f>
        <v>5187788272.7898865</v>
      </c>
      <c r="F20" s="3">
        <f>+('JAP BOP $'!F20+'KOR BOP $'!F20)/('GDP $'!$B20+'GDP $'!$C20)*100*4*1000000000</f>
        <v>5362865679.9160242</v>
      </c>
      <c r="G20" s="3">
        <f>+('JAP BOP $'!G20+'KOR BOP $'!G20)/('GDP $'!$B20+'GDP $'!$C20)*100*4*1000000000</f>
        <v>2155598766.7727017</v>
      </c>
      <c r="H20" s="3">
        <f>+('JAP BOP $'!H20+'KOR BOP $'!H20)/('GDP $'!$B20+'GDP $'!$C20)*100*4*1000000000</f>
        <v>577465040.1485014</v>
      </c>
      <c r="I20" s="3">
        <f>+('JAP BOP $'!I20+'KOR BOP $'!I20)/('GDP $'!$B20+'GDP $'!$C20)*100*4*1000000000</f>
        <v>902555967.33663201</v>
      </c>
      <c r="J20" s="3">
        <f>+('JAP BOP $'!J20+'KOR BOP $'!J20)/('GDP $'!$B20+'GDP $'!$C20)*100*4*1000000000</f>
        <v>3014825424.1032662</v>
      </c>
      <c r="K20" s="3">
        <f>+('JAP BOP $'!K20+'KOR BOP $'!K20)/('GDP $'!$B20+'GDP $'!$C20)*100*4*1000000000</f>
        <v>394703269.81300932</v>
      </c>
      <c r="L20" s="3">
        <f>+('JAP BOP $'!L20+'KOR BOP $'!L20)/('GDP $'!$B20+'GDP $'!$C20)*100*4*1000000000</f>
        <v>2915757908.9426842</v>
      </c>
      <c r="M20" s="3">
        <f>+('JAP BOP $'!M20+'KOR BOP $'!M20)/('GDP $'!$B20+'GDP $'!$C20)*100*4*1000000000</f>
        <v>25552103.632057063</v>
      </c>
      <c r="N20" s="3">
        <f>+('JAP BOP $'!N20+'KOR BOP $'!N20)/('GDP $'!$B20+'GDP $'!$C20)*100*4*1000000000</f>
        <v>1131503010.6517684</v>
      </c>
      <c r="O20" s="3">
        <f>+('JAP BOP $'!O20+'KOR BOP $'!O20)/('GDP $'!$B20+'GDP $'!$C20)*100*4*1000000000</f>
        <v>-444011908.48730946</v>
      </c>
      <c r="P20" s="3">
        <f>+('JAP BOP $'!P20+'KOR BOP $'!P20)/('GDP $'!$B20+'GDP $'!$C20)*100*4*1000000000</f>
        <v>1784254898.2909162</v>
      </c>
      <c r="Q20" s="3">
        <f>+('JAP BOP $'!Q20+'KOR BOP $'!Q20)/('GDP $'!$B20+'GDP $'!$C20)*100*4*1000000000</f>
        <v>469564012.11936653</v>
      </c>
      <c r="R20" s="3">
        <f>+('JAP BOP $'!R20+'KOR BOP $'!R20)/('GDP $'!$B20+'GDP $'!$C20)*100*4*1000000000</f>
        <v>1439645403.2178514</v>
      </c>
      <c r="S20" s="3">
        <f>+('JAP BOP $'!S20+'KOR BOP $'!S20)/('GDP $'!$B20+'GDP $'!$C20)*100*4*1000000000</f>
        <v>2497108098.4730825</v>
      </c>
      <c r="T20" s="3">
        <f>+('JAP BOP $'!T20+'KOR BOP $'!T20)/('GDP $'!$B20+'GDP $'!$C20)*100*4*1000000000</f>
        <v>130583144.27381037</v>
      </c>
      <c r="U20" s="3">
        <f>+('JAP BOP $'!U20+'KOR BOP $'!U20)/('GDP $'!$B20+'GDP $'!$C20)*100*4*1000000000</f>
        <v>0</v>
      </c>
      <c r="V20" s="3">
        <f>+('JAP BOP $'!V20+'KOR BOP $'!V20)/('GDP $'!$B20+'GDP $'!$C20)*100*4*1000000000</f>
        <v>0</v>
      </c>
      <c r="W20" s="3">
        <f>+('JAP BOP $'!W20+'KOR BOP $'!W20)/('GDP $'!$B20+'GDP $'!$C20)*100*4*1000000000</f>
        <v>0</v>
      </c>
    </row>
    <row r="21" spans="1:23" x14ac:dyDescent="0.25">
      <c r="A21" s="2">
        <v>43739</v>
      </c>
      <c r="B21" s="3">
        <f>+('JAP BOP $'!B21+'KOR BOP $'!B21)/('GDP $'!$B21+'GDP $'!$C21)*100*4*1000000000</f>
        <v>18037317152.101852</v>
      </c>
      <c r="C21" s="3">
        <f>+('JAP BOP $'!C21+'KOR BOP $'!C21)/('GDP $'!$B21+'GDP $'!$C21)*100*4*1000000000</f>
        <v>16791881504.715815</v>
      </c>
      <c r="D21" s="3">
        <f>+('JAP BOP $'!D21+'KOR BOP $'!D21)/('GDP $'!$B21+'GDP $'!$C21)*100*4*1000000000</f>
        <v>4556571629.6538467</v>
      </c>
      <c r="E21" s="3">
        <f>+('JAP BOP $'!E21+'KOR BOP $'!E21)/('GDP $'!$B21+'GDP $'!$C21)*100*4*1000000000</f>
        <v>5084731781.6555872</v>
      </c>
      <c r="F21" s="3">
        <f>+('JAP BOP $'!F21+'KOR BOP $'!F21)/('GDP $'!$B21+'GDP $'!$C21)*100*4*1000000000</f>
        <v>5083794405.8426771</v>
      </c>
      <c r="G21" s="3">
        <f>+('JAP BOP $'!G21+'KOR BOP $'!G21)/('GDP $'!$B21+'GDP $'!$C21)*100*4*1000000000</f>
        <v>2106802043.3600054</v>
      </c>
      <c r="H21" s="3">
        <f>+('JAP BOP $'!H21+'KOR BOP $'!H21)/('GDP $'!$B21+'GDP $'!$C21)*100*4*1000000000</f>
        <v>593814626.94029105</v>
      </c>
      <c r="I21" s="3">
        <f>+('JAP BOP $'!I21+'KOR BOP $'!I21)/('GDP $'!$B21+'GDP $'!$C21)*100*4*1000000000</f>
        <v>889405820.89455569</v>
      </c>
      <c r="J21" s="3">
        <f>+('JAP BOP $'!J21+'KOR BOP $'!J21)/('GDP $'!$B21+'GDP $'!$C21)*100*4*1000000000</f>
        <v>3825012887.2352371</v>
      </c>
      <c r="K21" s="3">
        <f>+('JAP BOP $'!K21+'KOR BOP $'!K21)/('GDP $'!$B21+'GDP $'!$C21)*100*4*1000000000</f>
        <v>995599037.46492386</v>
      </c>
      <c r="L21" s="3">
        <f>+('JAP BOP $'!L21+'KOR BOP $'!L21)/('GDP $'!$B21+'GDP $'!$C21)*100*4*1000000000</f>
        <v>2301513675.4010701</v>
      </c>
      <c r="M21" s="3">
        <f>+('JAP BOP $'!M21+'KOR BOP $'!M21)/('GDP $'!$B21+'GDP $'!$C21)*100*4*1000000000</f>
        <v>1396318186.8984911</v>
      </c>
      <c r="N21" s="3">
        <f>+('JAP BOP $'!N21+'KOR BOP $'!N21)/('GDP $'!$B21+'GDP $'!$C21)*100*4*1000000000</f>
        <v>1385137359.327594</v>
      </c>
      <c r="O21" s="3">
        <f>+('JAP BOP $'!O21+'KOR BOP $'!O21)/('GDP $'!$B21+'GDP $'!$C21)*100*4*1000000000</f>
        <v>905201368.26210356</v>
      </c>
      <c r="P21" s="3">
        <f>+('JAP BOP $'!P21+'KOR BOP $'!P21)/('GDP $'!$B21+'GDP $'!$C21)*100*4*1000000000</f>
        <v>916376316.07347608</v>
      </c>
      <c r="Q21" s="3">
        <f>+('JAP BOP $'!Q21+'KOR BOP $'!Q21)/('GDP $'!$B21+'GDP $'!$C21)*100*4*1000000000</f>
        <v>491116818.63638753</v>
      </c>
      <c r="R21" s="3">
        <f>+('JAP BOP $'!R21+'KOR BOP $'!R21)/('GDP $'!$B21+'GDP $'!$C21)*100*4*1000000000</f>
        <v>-1912808180.8217418</v>
      </c>
      <c r="S21" s="3">
        <f>+('JAP BOP $'!S21+'KOR BOP $'!S21)/('GDP $'!$B21+'GDP $'!$C21)*100*4*1000000000</f>
        <v>-558959179.16200948</v>
      </c>
      <c r="T21" s="3">
        <f>+('JAP BOP $'!T21+'KOR BOP $'!T21)/('GDP $'!$B21+'GDP $'!$C21)*100*4*1000000000</f>
        <v>235380991.20056421</v>
      </c>
      <c r="U21" s="3">
        <f>+('JAP BOP $'!U21+'KOR BOP $'!U21)/('GDP $'!$B21+'GDP $'!$C21)*100*4*1000000000</f>
        <v>0</v>
      </c>
      <c r="V21" s="3">
        <f>+('JAP BOP $'!V21+'KOR BOP $'!V21)/('GDP $'!$B21+'GDP $'!$C21)*100*4*1000000000</f>
        <v>0</v>
      </c>
      <c r="W21" s="3">
        <f>+('JAP BOP $'!W21+'KOR BOP $'!W21)/('GDP $'!$B21+'GDP $'!$C21)*100*4*1000000000</f>
        <v>0</v>
      </c>
    </row>
    <row r="22" spans="1:23" x14ac:dyDescent="0.25">
      <c r="A22" s="2">
        <v>43831</v>
      </c>
      <c r="B22" s="3">
        <f>+('JAP BOP $'!B22+'KOR BOP $'!B22)/('GDP $'!$B22+'GDP $'!$C22)*100*4*1000000000</f>
        <v>17687861422.361088</v>
      </c>
      <c r="C22" s="3">
        <f>+('JAP BOP $'!C22+'KOR BOP $'!C22)/('GDP $'!$B22+'GDP $'!$C22)*100*4*1000000000</f>
        <v>16275116187.502314</v>
      </c>
      <c r="D22" s="3">
        <f>+('JAP BOP $'!D22+'KOR BOP $'!D22)/('GDP $'!$B22+'GDP $'!$C22)*100*4*1000000000</f>
        <v>4111147325.0545964</v>
      </c>
      <c r="E22" s="3">
        <f>+('JAP BOP $'!E22+'KOR BOP $'!E22)/('GDP $'!$B22+'GDP $'!$C22)*100*4*1000000000</f>
        <v>4886774223.5366249</v>
      </c>
      <c r="F22" s="3">
        <f>+('JAP BOP $'!F22+'KOR BOP $'!F22)/('GDP $'!$B22+'GDP $'!$C22)*100*4*1000000000</f>
        <v>5132130560.4140158</v>
      </c>
      <c r="G22" s="3">
        <f>+('JAP BOP $'!G22+'KOR BOP $'!G22)/('GDP $'!$B22+'GDP $'!$C22)*100*4*1000000000</f>
        <v>1851675665.6618042</v>
      </c>
      <c r="H22" s="3">
        <f>+('JAP BOP $'!H22+'KOR BOP $'!H22)/('GDP $'!$B22+'GDP $'!$C22)*100*4*1000000000</f>
        <v>605408769.60253131</v>
      </c>
      <c r="I22" s="3">
        <f>+('JAP BOP $'!I22+'KOR BOP $'!I22)/('GDP $'!$B22+'GDP $'!$C22)*100*4*1000000000</f>
        <v>861448982.0512054</v>
      </c>
      <c r="J22" s="3">
        <f>+('JAP BOP $'!J22+'KOR BOP $'!J22)/('GDP $'!$B22+'GDP $'!$C22)*100*4*1000000000</f>
        <v>3050036411.7527037</v>
      </c>
      <c r="K22" s="3">
        <f>+('JAP BOP $'!K22+'KOR BOP $'!K22)/('GDP $'!$B22+'GDP $'!$C22)*100*4*1000000000</f>
        <v>119631827.39886166</v>
      </c>
      <c r="L22" s="3">
        <f>+('JAP BOP $'!L22+'KOR BOP $'!L22)/('GDP $'!$B22+'GDP $'!$C22)*100*4*1000000000</f>
        <v>6613683939.3762321</v>
      </c>
      <c r="M22" s="3">
        <f>+('JAP BOP $'!M22+'KOR BOP $'!M22)/('GDP $'!$B22+'GDP $'!$C22)*100*4*1000000000</f>
        <v>-2035098931.5690374</v>
      </c>
      <c r="N22" s="3">
        <f>+('JAP BOP $'!N22+'KOR BOP $'!N22)/('GDP $'!$B22+'GDP $'!$C22)*100*4*1000000000</f>
        <v>2643151447.1623707</v>
      </c>
      <c r="O22" s="3">
        <f>+('JAP BOP $'!O22+'KOR BOP $'!O22)/('GDP $'!$B22+'GDP $'!$C22)*100*4*1000000000</f>
        <v>-2967839707.6590099</v>
      </c>
      <c r="P22" s="3">
        <f>+('JAP BOP $'!P22+'KOR BOP $'!P22)/('GDP $'!$B22+'GDP $'!$C22)*100*4*1000000000</f>
        <v>3970532492.2138615</v>
      </c>
      <c r="Q22" s="3">
        <f>+('JAP BOP $'!Q22+'KOR BOP $'!Q22)/('GDP $'!$B22+'GDP $'!$C22)*100*4*1000000000</f>
        <v>932740776.08997238</v>
      </c>
      <c r="R22" s="3">
        <f>+('JAP BOP $'!R22+'KOR BOP $'!R22)/('GDP $'!$B22+'GDP $'!$C22)*100*4*1000000000</f>
        <v>20205820608.885868</v>
      </c>
      <c r="S22" s="3">
        <f>+('JAP BOP $'!S22+'KOR BOP $'!S22)/('GDP $'!$B22+'GDP $'!$C22)*100*4*1000000000</f>
        <v>28619809104.863216</v>
      </c>
      <c r="T22" s="3">
        <f>+('JAP BOP $'!T22+'KOR BOP $'!T22)/('GDP $'!$B22+'GDP $'!$C22)*100*4*1000000000</f>
        <v>-123120455.6017061</v>
      </c>
      <c r="U22" s="3">
        <f>+('JAP BOP $'!U22+'KOR BOP $'!U22)/('GDP $'!$B22+'GDP $'!$C22)*100*4*1000000000</f>
        <v>0</v>
      </c>
      <c r="V22" s="3">
        <f>+('JAP BOP $'!V22+'KOR BOP $'!V22)/('GDP $'!$B22+'GDP $'!$C22)*100*4*1000000000</f>
        <v>0</v>
      </c>
      <c r="W22" s="3">
        <f>+('JAP BOP $'!W22+'KOR BOP $'!W22)/('GDP $'!$B22+'GDP $'!$C22)*100*4*1000000000</f>
        <v>0</v>
      </c>
    </row>
    <row r="23" spans="1:23" x14ac:dyDescent="0.25">
      <c r="A23" s="2">
        <v>43922</v>
      </c>
      <c r="B23" s="3">
        <f>+('JAP BOP $'!B23+'KOR BOP $'!B23)/('GDP $'!$B23+'GDP $'!$C23)*100*4*1000000000</f>
        <v>15136169712.664532</v>
      </c>
      <c r="C23" s="3">
        <f>+('JAP BOP $'!C23+'KOR BOP $'!C23)/('GDP $'!$B23+'GDP $'!$C23)*100*4*1000000000</f>
        <v>15487276227.333782</v>
      </c>
      <c r="D23" s="3">
        <f>+('JAP BOP $'!D23+'KOR BOP $'!D23)/('GDP $'!$B23+'GDP $'!$C23)*100*4*1000000000</f>
        <v>3716655869.3693838</v>
      </c>
      <c r="E23" s="3">
        <f>+('JAP BOP $'!E23+'KOR BOP $'!E23)/('GDP $'!$B23+'GDP $'!$C23)*100*4*1000000000</f>
        <v>4530343874.8163176</v>
      </c>
      <c r="F23" s="3">
        <f>+('JAP BOP $'!F23+'KOR BOP $'!F23)/('GDP $'!$B23+'GDP $'!$C23)*100*4*1000000000</f>
        <v>4625228849.8077431</v>
      </c>
      <c r="G23" s="3">
        <f>+('JAP BOP $'!G23+'KOR BOP $'!G23)/('GDP $'!$B23+'GDP $'!$C23)*100*4*1000000000</f>
        <v>1889010779.3982475</v>
      </c>
      <c r="H23" s="3">
        <f>+('JAP BOP $'!H23+'KOR BOP $'!H23)/('GDP $'!$B23+'GDP $'!$C23)*100*4*1000000000</f>
        <v>687693835.78668416</v>
      </c>
      <c r="I23" s="3">
        <f>+('JAP BOP $'!I23+'KOR BOP $'!I23)/('GDP $'!$B23+'GDP $'!$C23)*100*4*1000000000</f>
        <v>975610487.72867882</v>
      </c>
      <c r="J23" s="3">
        <f>+('JAP BOP $'!J23+'KOR BOP $'!J23)/('GDP $'!$B23+'GDP $'!$C23)*100*4*1000000000</f>
        <v>3608082621.2055178</v>
      </c>
      <c r="K23" s="3">
        <f>+('JAP BOP $'!K23+'KOR BOP $'!K23)/('GDP $'!$B23+'GDP $'!$C23)*100*4*1000000000</f>
        <v>2972670713.9280658</v>
      </c>
      <c r="L23" s="3">
        <f>+('JAP BOP $'!L23+'KOR BOP $'!L23)/('GDP $'!$B23+'GDP $'!$C23)*100*4*1000000000</f>
        <v>3029080592.9905825</v>
      </c>
      <c r="M23" s="3">
        <f>+('JAP BOP $'!M23+'KOR BOP $'!M23)/('GDP $'!$B23+'GDP $'!$C23)*100*4*1000000000</f>
        <v>558558193.52240849</v>
      </c>
      <c r="N23" s="3">
        <f>+('JAP BOP $'!N23+'KOR BOP $'!N23)/('GDP $'!$B23+'GDP $'!$C23)*100*4*1000000000</f>
        <v>2280672244.4331698</v>
      </c>
      <c r="O23" s="3">
        <f>+('JAP BOP $'!O23+'KOR BOP $'!O23)/('GDP $'!$B23+'GDP $'!$C23)*100*4*1000000000</f>
        <v>-2566083361.3564043</v>
      </c>
      <c r="P23" s="3">
        <f>+('JAP BOP $'!P23+'KOR BOP $'!P23)/('GDP $'!$B23+'GDP $'!$C23)*100*4*1000000000</f>
        <v>748408348.5574131</v>
      </c>
      <c r="Q23" s="3">
        <f>+('JAP BOP $'!Q23+'KOR BOP $'!Q23)/('GDP $'!$B23+'GDP $'!$C23)*100*4*1000000000</f>
        <v>3124641554.8788128</v>
      </c>
      <c r="R23" s="3">
        <f>+('JAP BOP $'!R23+'KOR BOP $'!R23)/('GDP $'!$B23+'GDP $'!$C23)*100*4*1000000000</f>
        <v>-13596515750.542171</v>
      </c>
      <c r="S23" s="3">
        <f>+('JAP BOP $'!S23+'KOR BOP $'!S23)/('GDP $'!$B23+'GDP $'!$C23)*100*4*1000000000</f>
        <v>-10163030844.3776</v>
      </c>
      <c r="T23" s="3">
        <f>+('JAP BOP $'!T23+'KOR BOP $'!T23)/('GDP $'!$B23+'GDP $'!$C23)*100*4*1000000000</f>
        <v>1137990744.3144481</v>
      </c>
      <c r="U23" s="3">
        <f>+('JAP BOP $'!U23+'KOR BOP $'!U23)/('GDP $'!$B23+'GDP $'!$C23)*100*4*1000000000</f>
        <v>0</v>
      </c>
      <c r="V23" s="3">
        <f>+('JAP BOP $'!V23+'KOR BOP $'!V23)/('GDP $'!$B23+'GDP $'!$C23)*100*4*1000000000</f>
        <v>0</v>
      </c>
      <c r="W23" s="3">
        <f>+('JAP BOP $'!W23+'KOR BOP $'!W23)/('GDP $'!$B23+'GDP $'!$C23)*100*4*1000000000</f>
        <v>0</v>
      </c>
    </row>
    <row r="24" spans="1:23" x14ac:dyDescent="0.25">
      <c r="A24" s="2">
        <v>44013</v>
      </c>
      <c r="B24" s="3">
        <f>+('JAP BOP $'!B24+'KOR BOP $'!B24)/('GDP $'!$B24+'GDP $'!$C24)*100*4*1000000000</f>
        <v>16605720309.299564</v>
      </c>
      <c r="C24" s="3">
        <f>+('JAP BOP $'!C24+'KOR BOP $'!C24)/('GDP $'!$B24+'GDP $'!$C24)*100*4*1000000000</f>
        <v>14625763377.989464</v>
      </c>
      <c r="D24" s="3">
        <f>+('JAP BOP $'!D24+'KOR BOP $'!D24)/('GDP $'!$B24+'GDP $'!$C24)*100*4*1000000000</f>
        <v>3468768460.5247045</v>
      </c>
      <c r="E24" s="3">
        <f>+('JAP BOP $'!E24+'KOR BOP $'!E24)/('GDP $'!$B24+'GDP $'!$C24)*100*4*1000000000</f>
        <v>4239099194.336771</v>
      </c>
      <c r="F24" s="3">
        <f>+('JAP BOP $'!F24+'KOR BOP $'!F24)/('GDP $'!$B24+'GDP $'!$C24)*100*4*1000000000</f>
        <v>4363340651.023201</v>
      </c>
      <c r="G24" s="3">
        <f>+('JAP BOP $'!G24+'KOR BOP $'!G24)/('GDP $'!$B24+'GDP $'!$C24)*100*4*1000000000</f>
        <v>1806810911.211518</v>
      </c>
      <c r="H24" s="3">
        <f>+('JAP BOP $'!H24+'KOR BOP $'!H24)/('GDP $'!$B24+'GDP $'!$C24)*100*4*1000000000</f>
        <v>588899086.6590569</v>
      </c>
      <c r="I24" s="3">
        <f>+('JAP BOP $'!I24+'KOR BOP $'!I24)/('GDP $'!$B24+'GDP $'!$C24)*100*4*1000000000</f>
        <v>1250703833.1755972</v>
      </c>
      <c r="J24" s="3">
        <f>+('JAP BOP $'!J24+'KOR BOP $'!J24)/('GDP $'!$B24+'GDP $'!$C24)*100*4*1000000000</f>
        <v>2354341722.0590253</v>
      </c>
      <c r="K24" s="3">
        <f>+('JAP BOP $'!K24+'KOR BOP $'!K24)/('GDP $'!$B24+'GDP $'!$C24)*100*4*1000000000</f>
        <v>613646421.11089849</v>
      </c>
      <c r="L24" s="3">
        <f>+('JAP BOP $'!L24+'KOR BOP $'!L24)/('GDP $'!$B24+'GDP $'!$C24)*100*4*1000000000</f>
        <v>-1777489824.1993971</v>
      </c>
      <c r="M24" s="3">
        <f>+('JAP BOP $'!M24+'KOR BOP $'!M24)/('GDP $'!$B24+'GDP $'!$C24)*100*4*1000000000</f>
        <v>3820642469.2237411</v>
      </c>
      <c r="N24" s="3">
        <f>+('JAP BOP $'!N24+'KOR BOP $'!N24)/('GDP $'!$B24+'GDP $'!$C24)*100*4*1000000000</f>
        <v>-3014611690.6103868</v>
      </c>
      <c r="O24" s="3">
        <f>+('JAP BOP $'!O24+'KOR BOP $'!O24)/('GDP $'!$B24+'GDP $'!$C24)*100*4*1000000000</f>
        <v>-250099454.29910058</v>
      </c>
      <c r="P24" s="3">
        <f>+('JAP BOP $'!P24+'KOR BOP $'!P24)/('GDP $'!$B24+'GDP $'!$C24)*100*4*1000000000</f>
        <v>1237121866.4109898</v>
      </c>
      <c r="Q24" s="3">
        <f>+('JAP BOP $'!Q24+'KOR BOP $'!Q24)/('GDP $'!$B24+'GDP $'!$C24)*100*4*1000000000</f>
        <v>4070741923.5228415</v>
      </c>
      <c r="R24" s="3">
        <f>+('JAP BOP $'!R24+'KOR BOP $'!R24)/('GDP $'!$B24+'GDP $'!$C24)*100*4*1000000000</f>
        <v>4220569647.8747468</v>
      </c>
      <c r="S24" s="3">
        <f>+('JAP BOP $'!S24+'KOR BOP $'!S24)/('GDP $'!$B24+'GDP $'!$C24)*100*4*1000000000</f>
        <v>-3431608241.0177259</v>
      </c>
      <c r="T24" s="3">
        <f>+('JAP BOP $'!T24+'KOR BOP $'!T24)/('GDP $'!$B24+'GDP $'!$C24)*100*4*1000000000</f>
        <v>-123982665.07827824</v>
      </c>
      <c r="U24" s="3">
        <f>+('JAP BOP $'!U24+'KOR BOP $'!U24)/('GDP $'!$B24+'GDP $'!$C24)*100*4*1000000000</f>
        <v>0</v>
      </c>
      <c r="V24" s="3">
        <f>+('JAP BOP $'!V24+'KOR BOP $'!V24)/('GDP $'!$B24+'GDP $'!$C24)*100*4*1000000000</f>
        <v>0</v>
      </c>
      <c r="W24" s="3">
        <f>+('JAP BOP $'!W24+'KOR BOP $'!W24)/('GDP $'!$B24+'GDP $'!$C24)*100*4*1000000000</f>
        <v>0</v>
      </c>
    </row>
    <row r="25" spans="1:23" x14ac:dyDescent="0.25">
      <c r="A25" s="2">
        <v>44105</v>
      </c>
      <c r="B25" s="3">
        <f>+('JAP BOP $'!B25+'KOR BOP $'!B25)/('GDP $'!$B25+'GDP $'!$C25)*100*4*1000000000</f>
        <v>17896146603.2244</v>
      </c>
      <c r="C25" s="3">
        <f>+('JAP BOP $'!C25+'KOR BOP $'!C25)/('GDP $'!$B25+'GDP $'!$C25)*100*4*1000000000</f>
        <v>14881486213.440865</v>
      </c>
      <c r="D25" s="3">
        <f>+('JAP BOP $'!D25+'KOR BOP $'!D25)/('GDP $'!$B25+'GDP $'!$C25)*100*4*1000000000</f>
        <v>3590237492.8114791</v>
      </c>
      <c r="E25" s="3">
        <f>+('JAP BOP $'!E25+'KOR BOP $'!E25)/('GDP $'!$B25+'GDP $'!$C25)*100*4*1000000000</f>
        <v>4163213661.3786945</v>
      </c>
      <c r="F25" s="3">
        <f>+('JAP BOP $'!F25+'KOR BOP $'!F25)/('GDP $'!$B25+'GDP $'!$C25)*100*4*1000000000</f>
        <v>4580786842.8922892</v>
      </c>
      <c r="G25" s="3">
        <f>+('JAP BOP $'!G25+'KOR BOP $'!G25)/('GDP $'!$B25+'GDP $'!$C25)*100*4*1000000000</f>
        <v>1610552797.0346899</v>
      </c>
      <c r="H25" s="3">
        <f>+('JAP BOP $'!H25+'KOR BOP $'!H25)/('GDP $'!$B25+'GDP $'!$C25)*100*4*1000000000</f>
        <v>535983013.41046071</v>
      </c>
      <c r="I25" s="3">
        <f>+('JAP BOP $'!I25+'KOR BOP $'!I25)/('GDP $'!$B25+'GDP $'!$C25)*100*4*1000000000</f>
        <v>987932380.03545499</v>
      </c>
      <c r="J25" s="3">
        <f>+('JAP BOP $'!J25+'KOR BOP $'!J25)/('GDP $'!$B25+'GDP $'!$C25)*100*4*1000000000</f>
        <v>1953008889.0757954</v>
      </c>
      <c r="K25" s="3">
        <f>+('JAP BOP $'!K25+'KOR BOP $'!K25)/('GDP $'!$B25+'GDP $'!$C25)*100*4*1000000000</f>
        <v>621853387.67916596</v>
      </c>
      <c r="L25" s="3">
        <f>+('JAP BOP $'!L25+'KOR BOP $'!L25)/('GDP $'!$B25+'GDP $'!$C25)*100*4*1000000000</f>
        <v>4964696936.6422291</v>
      </c>
      <c r="M25" s="3">
        <f>+('JAP BOP $'!M25+'KOR BOP $'!M25)/('GDP $'!$B25+'GDP $'!$C25)*100*4*1000000000</f>
        <v>5655800521.1639662</v>
      </c>
      <c r="N25" s="3">
        <f>+('JAP BOP $'!N25+'KOR BOP $'!N25)/('GDP $'!$B25+'GDP $'!$C25)*100*4*1000000000</f>
        <v>-859723120.44062388</v>
      </c>
      <c r="O25" s="3">
        <f>+('JAP BOP $'!O25+'KOR BOP $'!O25)/('GDP $'!$B25+'GDP $'!$C25)*100*4*1000000000</f>
        <v>-37831875.584870107</v>
      </c>
      <c r="P25" s="3">
        <f>+('JAP BOP $'!P25+'KOR BOP $'!P25)/('GDP $'!$B25+'GDP $'!$C25)*100*4*1000000000</f>
        <v>5824420057.0828533</v>
      </c>
      <c r="Q25" s="3">
        <f>+('JAP BOP $'!Q25+'KOR BOP $'!Q25)/('GDP $'!$B25+'GDP $'!$C25)*100*4*1000000000</f>
        <v>5693632396.7488365</v>
      </c>
      <c r="R25" s="3">
        <f>+('JAP BOP $'!R25+'KOR BOP $'!R25)/('GDP $'!$B25+'GDP $'!$C25)*100*4*1000000000</f>
        <v>-1418595452.4880869</v>
      </c>
      <c r="S25" s="3">
        <f>+('JAP BOP $'!S25+'KOR BOP $'!S25)/('GDP $'!$B25+'GDP $'!$C25)*100*4*1000000000</f>
        <v>-4109276070.6754589</v>
      </c>
      <c r="T25" s="3">
        <f>+('JAP BOP $'!T25+'KOR BOP $'!T25)/('GDP $'!$B25+'GDP $'!$C25)*100*4*1000000000</f>
        <v>805645452.88217795</v>
      </c>
      <c r="U25" s="3">
        <f>+('JAP BOP $'!U25+'KOR BOP $'!U25)/('GDP $'!$B25+'GDP $'!$C25)*100*4*1000000000</f>
        <v>0</v>
      </c>
      <c r="V25" s="3">
        <f>+('JAP BOP $'!V25+'KOR BOP $'!V25)/('GDP $'!$B25+'GDP $'!$C25)*100*4*1000000000</f>
        <v>0</v>
      </c>
      <c r="W25" s="3">
        <f>+('JAP BOP $'!W25+'KOR BOP $'!W25)/('GDP $'!$B25+'GDP $'!$C25)*100*4*1000000000</f>
        <v>0</v>
      </c>
    </row>
    <row r="26" spans="1:23" x14ac:dyDescent="0.25">
      <c r="A26" s="2">
        <v>44197</v>
      </c>
      <c r="B26" s="3">
        <f>+('JAP BOP $'!B26+'KOR BOP $'!B26)/('GDP $'!$B26+'GDP $'!$C26)*100*4*1000000000</f>
        <v>18933704459.367359</v>
      </c>
      <c r="C26" s="3">
        <f>+('JAP BOP $'!C26+'KOR BOP $'!C26)/('GDP $'!$B26+'GDP $'!$C26)*100*4*1000000000</f>
        <v>16747121796.177992</v>
      </c>
      <c r="D26" s="3">
        <f>+('JAP BOP $'!D26+'KOR BOP $'!D26)/('GDP $'!$B26+'GDP $'!$C26)*100*4*1000000000</f>
        <v>3878364044.9627023</v>
      </c>
      <c r="E26" s="3">
        <f>+('JAP BOP $'!E26+'KOR BOP $'!E26)/('GDP $'!$B26+'GDP $'!$C26)*100*4*1000000000</f>
        <v>4370794340.7415161</v>
      </c>
      <c r="F26" s="3">
        <f>+('JAP BOP $'!F26+'KOR BOP $'!F26)/('GDP $'!$B26+'GDP $'!$C26)*100*4*1000000000</f>
        <v>5046144089.9501629</v>
      </c>
      <c r="G26" s="3">
        <f>+('JAP BOP $'!G26+'KOR BOP $'!G26)/('GDP $'!$B26+'GDP $'!$C26)*100*4*1000000000</f>
        <v>1796173792.404985</v>
      </c>
      <c r="H26" s="3">
        <f>+('JAP BOP $'!H26+'KOR BOP $'!H26)/('GDP $'!$B26+'GDP $'!$C26)*100*4*1000000000</f>
        <v>553459674.83776259</v>
      </c>
      <c r="I26" s="3">
        <f>+('JAP BOP $'!I26+'KOR BOP $'!I26)/('GDP $'!$B26+'GDP $'!$C26)*100*4*1000000000</f>
        <v>920080136.28453159</v>
      </c>
      <c r="J26" s="3">
        <f>+('JAP BOP $'!J26+'KOR BOP $'!J26)/('GDP $'!$B26+'GDP $'!$C26)*100*4*1000000000</f>
        <v>3737087401.4757938</v>
      </c>
      <c r="K26" s="3">
        <f>+('JAP BOP $'!K26+'KOR BOP $'!K26)/('GDP $'!$B26+'GDP $'!$C26)*100*4*1000000000</f>
        <v>1114702927.8362663</v>
      </c>
      <c r="L26" s="3">
        <f>+('JAP BOP $'!L26+'KOR BOP $'!L26)/('GDP $'!$B26+'GDP $'!$C26)*100*4*1000000000</f>
        <v>1017381501.8507953</v>
      </c>
      <c r="M26" s="3">
        <f>+('JAP BOP $'!M26+'KOR BOP $'!M26)/('GDP $'!$B26+'GDP $'!$C26)*100*4*1000000000</f>
        <v>3050620830.6327338</v>
      </c>
      <c r="N26" s="3">
        <f>+('JAP BOP $'!N26+'KOR BOP $'!N26)/('GDP $'!$B26+'GDP $'!$C26)*100*4*1000000000</f>
        <v>701903382.60645068</v>
      </c>
      <c r="O26" s="3">
        <f>+('JAP BOP $'!O26+'KOR BOP $'!O26)/('GDP $'!$B26+'GDP $'!$C26)*100*4*1000000000</f>
        <v>738618381.97283089</v>
      </c>
      <c r="P26" s="3">
        <f>+('JAP BOP $'!P26+'KOR BOP $'!P26)/('GDP $'!$B26+'GDP $'!$C26)*100*4*1000000000</f>
        <v>315478119.24434441</v>
      </c>
      <c r="Q26" s="3">
        <f>+('JAP BOP $'!Q26+'KOR BOP $'!Q26)/('GDP $'!$B26+'GDP $'!$C26)*100*4*1000000000</f>
        <v>2312002448.6599035</v>
      </c>
      <c r="R26" s="3">
        <f>+('JAP BOP $'!R26+'KOR BOP $'!R26)/('GDP $'!$B26+'GDP $'!$C26)*100*4*1000000000</f>
        <v>3380507324.3084655</v>
      </c>
      <c r="S26" s="3">
        <f>+('JAP BOP $'!S26+'KOR BOP $'!S26)/('GDP $'!$B26+'GDP $'!$C26)*100*4*1000000000</f>
        <v>2211164276.6013999</v>
      </c>
      <c r="T26" s="3">
        <f>+('JAP BOP $'!T26+'KOR BOP $'!T26)/('GDP $'!$B26+'GDP $'!$C26)*100*4*1000000000</f>
        <v>432573994.47594124</v>
      </c>
      <c r="U26" s="3">
        <f>+('JAP BOP $'!U26+'KOR BOP $'!U26)/('GDP $'!$B26+'GDP $'!$C26)*100*4*1000000000</f>
        <v>0</v>
      </c>
      <c r="V26" s="3">
        <f>+('JAP BOP $'!V26+'KOR BOP $'!V26)/('GDP $'!$B26+'GDP $'!$C26)*100*4*1000000000</f>
        <v>0</v>
      </c>
      <c r="W26" s="3">
        <f>+('JAP BOP $'!W26+'KOR BOP $'!W26)/('GDP $'!$B26+'GDP $'!$C26)*100*4*1000000000</f>
        <v>0</v>
      </c>
    </row>
    <row r="27" spans="1:23" x14ac:dyDescent="0.25">
      <c r="A27" s="2">
        <v>44287</v>
      </c>
      <c r="B27" s="3">
        <f>+('JAP BOP $'!B27+'KOR BOP $'!B27)/('GDP $'!$B27+'GDP $'!$C27)*100*4*1000000000</f>
        <v>19755517486.535633</v>
      </c>
      <c r="C27" s="3">
        <f>+('JAP BOP $'!C27+'KOR BOP $'!C27)/('GDP $'!$B27+'GDP $'!$C27)*100*4*1000000000</f>
        <v>18226346473.594433</v>
      </c>
      <c r="D27" s="3">
        <f>+('JAP BOP $'!D27+'KOR BOP $'!D27)/('GDP $'!$B27+'GDP $'!$C27)*100*4*1000000000</f>
        <v>4076546595.6041102</v>
      </c>
      <c r="E27" s="3">
        <f>+('JAP BOP $'!E27+'KOR BOP $'!E27)/('GDP $'!$B27+'GDP $'!$C27)*100*4*1000000000</f>
        <v>4855996034.9747238</v>
      </c>
      <c r="F27" s="3">
        <f>+('JAP BOP $'!F27+'KOR BOP $'!F27)/('GDP $'!$B27+'GDP $'!$C27)*100*4*1000000000</f>
        <v>6221554081.9689083</v>
      </c>
      <c r="G27" s="3">
        <f>+('JAP BOP $'!G27+'KOR BOP $'!G27)/('GDP $'!$B27+'GDP $'!$C27)*100*4*1000000000</f>
        <v>2000074267.2268181</v>
      </c>
      <c r="H27" s="3">
        <f>+('JAP BOP $'!H27+'KOR BOP $'!H27)/('GDP $'!$B27+'GDP $'!$C27)*100*4*1000000000</f>
        <v>547600319.89425123</v>
      </c>
      <c r="I27" s="3">
        <f>+('JAP BOP $'!I27+'KOR BOP $'!I27)/('GDP $'!$B27+'GDP $'!$C27)*100*4*1000000000</f>
        <v>946831750.31340754</v>
      </c>
      <c r="J27" s="3">
        <f>+('JAP BOP $'!J27+'KOR BOP $'!J27)/('GDP $'!$B27+'GDP $'!$C27)*100*4*1000000000</f>
        <v>3470152876.2161517</v>
      </c>
      <c r="K27" s="3">
        <f>+('JAP BOP $'!K27+'KOR BOP $'!K27)/('GDP $'!$B27+'GDP $'!$C27)*100*4*1000000000</f>
        <v>396027570.74726629</v>
      </c>
      <c r="L27" s="3">
        <f>+('JAP BOP $'!L27+'KOR BOP $'!L27)/('GDP $'!$B27+'GDP $'!$C27)*100*4*1000000000</f>
        <v>387881221.39660078</v>
      </c>
      <c r="M27" s="3">
        <f>+('JAP BOP $'!M27+'KOR BOP $'!M27)/('GDP $'!$B27+'GDP $'!$C27)*100*4*1000000000</f>
        <v>1427629218.5025759</v>
      </c>
      <c r="N27" s="3">
        <f>+('JAP BOP $'!N27+'KOR BOP $'!N27)/('GDP $'!$B27+'GDP $'!$C27)*100*4*1000000000</f>
        <v>-747013522.84556532</v>
      </c>
      <c r="O27" s="3">
        <f>+('JAP BOP $'!O27+'KOR BOP $'!O27)/('GDP $'!$B27+'GDP $'!$C27)*100*4*1000000000</f>
        <v>-755978019.7972399</v>
      </c>
      <c r="P27" s="3">
        <f>+('JAP BOP $'!P27+'KOR BOP $'!P27)/('GDP $'!$B27+'GDP $'!$C27)*100*4*1000000000</f>
        <v>1134894744.2421665</v>
      </c>
      <c r="Q27" s="3">
        <f>+('JAP BOP $'!Q27+'KOR BOP $'!Q27)/('GDP $'!$B27+'GDP $'!$C27)*100*4*1000000000</f>
        <v>2183607238.2998157</v>
      </c>
      <c r="R27" s="3">
        <f>+('JAP BOP $'!R27+'KOR BOP $'!R27)/('GDP $'!$B27+'GDP $'!$C27)*100*4*1000000000</f>
        <v>-3376620212.7703438</v>
      </c>
      <c r="S27" s="3">
        <f>+('JAP BOP $'!S27+'KOR BOP $'!S27)/('GDP $'!$B27+'GDP $'!$C27)*100*4*1000000000</f>
        <v>-3534292785.2340918</v>
      </c>
      <c r="T27" s="3">
        <f>+('JAP BOP $'!T27+'KOR BOP $'!T27)/('GDP $'!$B27+'GDP $'!$C27)*100*4*1000000000</f>
        <v>641054759.45562208</v>
      </c>
      <c r="U27" s="3">
        <f>+('JAP BOP $'!U27+'KOR BOP $'!U27)/('GDP $'!$B27+'GDP $'!$C27)*100*4*1000000000</f>
        <v>0</v>
      </c>
      <c r="V27" s="3">
        <f>+('JAP BOP $'!V27+'KOR BOP $'!V27)/('GDP $'!$B27+'GDP $'!$C27)*100*4*1000000000</f>
        <v>0</v>
      </c>
      <c r="W27" s="3">
        <f>+('JAP BOP $'!W27+'KOR BOP $'!W27)/('GDP $'!$B27+'GDP $'!$C27)*100*4*1000000000</f>
        <v>0</v>
      </c>
    </row>
    <row r="28" spans="1:23" x14ac:dyDescent="0.25">
      <c r="A28" s="2">
        <v>44378</v>
      </c>
      <c r="B28" s="3">
        <f>+('JAP BOP $'!B28+'KOR BOP $'!B28)/('GDP $'!$B28+'GDP $'!$C28)*100*4*1000000000</f>
        <v>20346598771.520302</v>
      </c>
      <c r="C28" s="3">
        <f>+('JAP BOP $'!C28+'KOR BOP $'!C28)/('GDP $'!$B28+'GDP $'!$C28)*100*4*1000000000</f>
        <v>19292685791.180367</v>
      </c>
      <c r="D28" s="3">
        <f>+('JAP BOP $'!D28+'KOR BOP $'!D28)/('GDP $'!$B28+'GDP $'!$C28)*100*4*1000000000</f>
        <v>4266110807.2026978</v>
      </c>
      <c r="E28" s="3">
        <f>+('JAP BOP $'!E28+'KOR BOP $'!E28)/('GDP $'!$B28+'GDP $'!$C28)*100*4*1000000000</f>
        <v>4879247251.7593241</v>
      </c>
      <c r="F28" s="3">
        <f>+('JAP BOP $'!F28+'KOR BOP $'!F28)/('GDP $'!$B28+'GDP $'!$C28)*100*4*1000000000</f>
        <v>5597746625.3725119</v>
      </c>
      <c r="G28" s="3">
        <f>+('JAP BOP $'!G28+'KOR BOP $'!G28)/('GDP $'!$B28+'GDP $'!$C28)*100*4*1000000000</f>
        <v>2116609416.535543</v>
      </c>
      <c r="H28" s="3">
        <f>+('JAP BOP $'!H28+'KOR BOP $'!H28)/('GDP $'!$B28+'GDP $'!$C28)*100*4*1000000000</f>
        <v>521337435.35315722</v>
      </c>
      <c r="I28" s="3">
        <f>+('JAP BOP $'!I28+'KOR BOP $'!I28)/('GDP $'!$B28+'GDP $'!$C28)*100*4*1000000000</f>
        <v>895430570.56401193</v>
      </c>
      <c r="J28" s="3">
        <f>+('JAP BOP $'!J28+'KOR BOP $'!J28)/('GDP $'!$B28+'GDP $'!$C28)*100*4*1000000000</f>
        <v>4160116459.2254839</v>
      </c>
      <c r="K28" s="3">
        <f>+('JAP BOP $'!K28+'KOR BOP $'!K28)/('GDP $'!$B28+'GDP $'!$C28)*100*4*1000000000</f>
        <v>835487708.86262524</v>
      </c>
      <c r="L28" s="3">
        <f>+('JAP BOP $'!L28+'KOR BOP $'!L28)/('GDP $'!$B28+'GDP $'!$C28)*100*4*1000000000</f>
        <v>1187242673.4084129</v>
      </c>
      <c r="M28" s="3">
        <f>+('JAP BOP $'!M28+'KOR BOP $'!M28)/('GDP $'!$B28+'GDP $'!$C28)*100*4*1000000000</f>
        <v>3537823133.9771757</v>
      </c>
      <c r="N28" s="3">
        <f>+('JAP BOP $'!N28+'KOR BOP $'!N28)/('GDP $'!$B28+'GDP $'!$C28)*100*4*1000000000</f>
        <v>1013849810.4157296</v>
      </c>
      <c r="O28" s="3">
        <f>+('JAP BOP $'!O28+'KOR BOP $'!O28)/('GDP $'!$B28+'GDP $'!$C28)*100*4*1000000000</f>
        <v>509554315.14663452</v>
      </c>
      <c r="P28" s="3">
        <f>+('JAP BOP $'!P28+'KOR BOP $'!P28)/('GDP $'!$B28+'GDP $'!$C28)*100*4*1000000000</f>
        <v>173392862.99268305</v>
      </c>
      <c r="Q28" s="3">
        <f>+('JAP BOP $'!Q28+'KOR BOP $'!Q28)/('GDP $'!$B28+'GDP $'!$C28)*100*4*1000000000</f>
        <v>3028268818.8305411</v>
      </c>
      <c r="R28" s="3">
        <f>+('JAP BOP $'!R28+'KOR BOP $'!R28)/('GDP $'!$B28+'GDP $'!$C28)*100*4*1000000000</f>
        <v>7282586432.2327766</v>
      </c>
      <c r="S28" s="3">
        <f>+('JAP BOP $'!S28+'KOR BOP $'!S28)/('GDP $'!$B28+'GDP $'!$C28)*100*4*1000000000</f>
        <v>6999972827.2876301</v>
      </c>
      <c r="T28" s="3">
        <f>+('JAP BOP $'!T28+'KOR BOP $'!T28)/('GDP $'!$B28+'GDP $'!$C28)*100*4*1000000000</f>
        <v>2894762569.24932</v>
      </c>
      <c r="U28" s="3">
        <f>+('JAP BOP $'!U28+'KOR BOP $'!U28)/('GDP $'!$B28+'GDP $'!$C28)*100*4*1000000000</f>
        <v>0</v>
      </c>
      <c r="V28" s="3">
        <f>+('JAP BOP $'!V28+'KOR BOP $'!V28)/('GDP $'!$B28+'GDP $'!$C28)*100*4*1000000000</f>
        <v>0</v>
      </c>
      <c r="W28" s="3">
        <f>+('JAP BOP $'!W28+'KOR BOP $'!W28)/('GDP $'!$B28+'GDP $'!$C28)*100*4*1000000000</f>
        <v>0</v>
      </c>
    </row>
    <row r="29" spans="1:23" x14ac:dyDescent="0.25">
      <c r="A29" s="2">
        <v>44470</v>
      </c>
      <c r="B29" s="3">
        <f>+('JAP BOP $'!B29+'KOR BOP $'!B29)/('GDP $'!$B29+'GDP $'!$C29)*100*4*1000000000</f>
        <v>21106093244.822128</v>
      </c>
      <c r="C29" s="3">
        <f>+('JAP BOP $'!C29+'KOR BOP $'!C29)/('GDP $'!$B29+'GDP $'!$C29)*100*4*1000000000</f>
        <v>20631889465.472641</v>
      </c>
      <c r="D29" s="3">
        <f>+('JAP BOP $'!D29+'KOR BOP $'!D29)/('GDP $'!$B29+'GDP $'!$C29)*100*4*1000000000</f>
        <v>4417059687.1648626</v>
      </c>
      <c r="E29" s="3">
        <f>+('JAP BOP $'!E29+'KOR BOP $'!E29)/('GDP $'!$B29+'GDP $'!$C29)*100*4*1000000000</f>
        <v>5056004097.4919624</v>
      </c>
      <c r="F29" s="3">
        <f>+('JAP BOP $'!F29+'KOR BOP $'!F29)/('GDP $'!$B29+'GDP $'!$C29)*100*4*1000000000</f>
        <v>6036824546.0424261</v>
      </c>
      <c r="G29" s="3">
        <f>+('JAP BOP $'!G29+'KOR BOP $'!G29)/('GDP $'!$B29+'GDP $'!$C29)*100*4*1000000000</f>
        <v>2193795196.5286322</v>
      </c>
      <c r="H29" s="3">
        <f>+('JAP BOP $'!H29+'KOR BOP $'!H29)/('GDP $'!$B29+'GDP $'!$C29)*100*4*1000000000</f>
        <v>562681814.2968657</v>
      </c>
      <c r="I29" s="3">
        <f>+('JAP BOP $'!I29+'KOR BOP $'!I29)/('GDP $'!$B29+'GDP $'!$C29)*100*4*1000000000</f>
        <v>919264338.89362466</v>
      </c>
      <c r="J29" s="3">
        <f>+('JAP BOP $'!J29+'KOR BOP $'!J29)/('GDP $'!$B29+'GDP $'!$C29)*100*4*1000000000</f>
        <v>4439211394.9176054</v>
      </c>
      <c r="K29" s="3">
        <f>+('JAP BOP $'!K29+'KOR BOP $'!K29)/('GDP $'!$B29+'GDP $'!$C29)*100*4*1000000000</f>
        <v>918687608.06639302</v>
      </c>
      <c r="L29" s="3">
        <f>+('JAP BOP $'!L29+'KOR BOP $'!L29)/('GDP $'!$B29+'GDP $'!$C29)*100*4*1000000000</f>
        <v>1565850683.2093837</v>
      </c>
      <c r="M29" s="3">
        <f>+('JAP BOP $'!M29+'KOR BOP $'!M29)/('GDP $'!$B29+'GDP $'!$C29)*100*4*1000000000</f>
        <v>6444864009.3882399</v>
      </c>
      <c r="N29" s="3">
        <f>+('JAP BOP $'!N29+'KOR BOP $'!N29)/('GDP $'!$B29+'GDP $'!$C29)*100*4*1000000000</f>
        <v>1801239269.0321913</v>
      </c>
      <c r="O29" s="3">
        <f>+('JAP BOP $'!O29+'KOR BOP $'!O29)/('GDP $'!$B29+'GDP $'!$C29)*100*4*1000000000</f>
        <v>-231320738.42841777</v>
      </c>
      <c r="P29" s="3">
        <f>+('JAP BOP $'!P29+'KOR BOP $'!P29)/('GDP $'!$B29+'GDP $'!$C29)*100*4*1000000000</f>
        <v>-235388585.82280758</v>
      </c>
      <c r="Q29" s="3">
        <f>+('JAP BOP $'!Q29+'KOR BOP $'!Q29)/('GDP $'!$B29+'GDP $'!$C29)*100*4*1000000000</f>
        <v>6676184747.8166561</v>
      </c>
      <c r="R29" s="3">
        <f>+('JAP BOP $'!R29+'KOR BOP $'!R29)/('GDP $'!$B29+'GDP $'!$C29)*100*4*1000000000</f>
        <v>-1253713843.4292951</v>
      </c>
      <c r="S29" s="3">
        <f>+('JAP BOP $'!S29+'KOR BOP $'!S29)/('GDP $'!$B29+'GDP $'!$C29)*100*4*1000000000</f>
        <v>-5070347861.7561255</v>
      </c>
      <c r="T29" s="3">
        <f>+('JAP BOP $'!T29+'KOR BOP $'!T29)/('GDP $'!$B29+'GDP $'!$C29)*100*4*1000000000</f>
        <v>471194211.09469825</v>
      </c>
      <c r="U29" s="3">
        <f>+('JAP BOP $'!U29+'KOR BOP $'!U29)/('GDP $'!$B29+'GDP $'!$C29)*100*4*1000000000</f>
        <v>0</v>
      </c>
      <c r="V29" s="3">
        <f>+('JAP BOP $'!V29+'KOR BOP $'!V29)/('GDP $'!$B29+'GDP $'!$C29)*100*4*1000000000</f>
        <v>0</v>
      </c>
      <c r="W29" s="3">
        <f>+('JAP BOP $'!W29+'KOR BOP $'!W29)/('GDP $'!$B29+'GDP $'!$C29)*100*4*1000000000</f>
        <v>0</v>
      </c>
    </row>
    <row r="30" spans="1:23" x14ac:dyDescent="0.25">
      <c r="A30" s="2">
        <v>44562</v>
      </c>
      <c r="B30" s="3">
        <f>+('JAP BOP $'!B30+'KOR BOP $'!B30)/('GDP $'!$B30+'GDP $'!$C30)*100*4*1000000000</f>
        <v>22793521832.060886</v>
      </c>
      <c r="C30" s="3">
        <f>+('JAP BOP $'!C30+'KOR BOP $'!C30)/('GDP $'!$B30+'GDP $'!$C30)*100*4*1000000000</f>
        <v>22617066355.323643</v>
      </c>
      <c r="D30" s="3">
        <f>+('JAP BOP $'!D30+'KOR BOP $'!D30)/('GDP $'!$B30+'GDP $'!$C30)*100*4*1000000000</f>
        <v>4491364455.0767403</v>
      </c>
      <c r="E30" s="3">
        <f>+('JAP BOP $'!E30+'KOR BOP $'!E30)/('GDP $'!$B30+'GDP $'!$C30)*100*4*1000000000</f>
        <v>5161909108.9919233</v>
      </c>
      <c r="F30" s="3">
        <f>+('JAP BOP $'!F30+'KOR BOP $'!F30)/('GDP $'!$B30+'GDP $'!$C30)*100*4*1000000000</f>
        <v>6788769618.2254934</v>
      </c>
      <c r="G30" s="3">
        <f>+('JAP BOP $'!G30+'KOR BOP $'!G30)/('GDP $'!$B30+'GDP $'!$C30)*100*4*1000000000</f>
        <v>2173289800.6488996</v>
      </c>
      <c r="H30" s="3">
        <f>+('JAP BOP $'!H30+'KOR BOP $'!H30)/('GDP $'!$B30+'GDP $'!$C30)*100*4*1000000000</f>
        <v>582908665.0793246</v>
      </c>
      <c r="I30" s="3">
        <f>+('JAP BOP $'!I30+'KOR BOP $'!I30)/('GDP $'!$B30+'GDP $'!$C30)*100*4*1000000000</f>
        <v>940160206.39914501</v>
      </c>
      <c r="J30" s="3">
        <f>+('JAP BOP $'!J30+'KOR BOP $'!J30)/('GDP $'!$B30+'GDP $'!$C30)*100*4*1000000000</f>
        <v>3801926776.7186451</v>
      </c>
      <c r="K30" s="3">
        <f>+('JAP BOP $'!K30+'KOR BOP $'!K30)/('GDP $'!$B30+'GDP $'!$C30)*100*4*1000000000</f>
        <v>1325395146.8968232</v>
      </c>
      <c r="L30" s="3">
        <f>+('JAP BOP $'!L30+'KOR BOP $'!L30)/('GDP $'!$B30+'GDP $'!$C30)*100*4*1000000000</f>
        <v>-1573336679.0780683</v>
      </c>
      <c r="M30" s="3">
        <f>+('JAP BOP $'!M30+'KOR BOP $'!M30)/('GDP $'!$B30+'GDP $'!$C30)*100*4*1000000000</f>
        <v>-2471690215.5185351</v>
      </c>
      <c r="N30" s="3">
        <f>+('JAP BOP $'!N30+'KOR BOP $'!N30)/('GDP $'!$B30+'GDP $'!$C30)*100*4*1000000000</f>
        <v>1081098266.2742143</v>
      </c>
      <c r="O30" s="3">
        <f>+('JAP BOP $'!O30+'KOR BOP $'!O30)/('GDP $'!$B30+'GDP $'!$C30)*100*4*1000000000</f>
        <v>-702981391.80903792</v>
      </c>
      <c r="P30" s="3">
        <f>+('JAP BOP $'!P30+'KOR BOP $'!P30)/('GDP $'!$B30+'GDP $'!$C30)*100*4*1000000000</f>
        <v>-2654434945.352283</v>
      </c>
      <c r="Q30" s="3">
        <f>+('JAP BOP $'!Q30+'KOR BOP $'!Q30)/('GDP $'!$B30+'GDP $'!$C30)*100*4*1000000000</f>
        <v>-1768708823.7094972</v>
      </c>
      <c r="R30" s="3">
        <f>+('JAP BOP $'!R30+'KOR BOP $'!R30)/('GDP $'!$B30+'GDP $'!$C30)*100*4*1000000000</f>
        <v>13224001197.464134</v>
      </c>
      <c r="S30" s="3">
        <f>+('JAP BOP $'!S30+'KOR BOP $'!S30)/('GDP $'!$B30+'GDP $'!$C30)*100*4*1000000000</f>
        <v>13546905751.330105</v>
      </c>
      <c r="T30" s="3">
        <f>+('JAP BOP $'!T30+'KOR BOP $'!T30)/('GDP $'!$B30+'GDP $'!$C30)*100*4*1000000000</f>
        <v>-400751959.76085192</v>
      </c>
      <c r="U30" s="3">
        <f>+('JAP BOP $'!U30+'KOR BOP $'!U30)/('GDP $'!$B30+'GDP $'!$C30)*100*4*1000000000</f>
        <v>0</v>
      </c>
      <c r="V30" s="3">
        <f>+('JAP BOP $'!V30+'KOR BOP $'!V30)/('GDP $'!$B30+'GDP $'!$C30)*100*4*1000000000</f>
        <v>0</v>
      </c>
      <c r="W30" s="3">
        <f>+('JAP BOP $'!W30+'KOR BOP $'!W30)/('GDP $'!$B30+'GDP $'!$C30)*100*4*1000000000</f>
        <v>0</v>
      </c>
    </row>
    <row r="31" spans="1:23" x14ac:dyDescent="0.25">
      <c r="A31" s="2">
        <v>44652</v>
      </c>
      <c r="B31" s="3">
        <f>+('JAP BOP $'!B31+'KOR BOP $'!B31)/('GDP $'!$B31+'GDP $'!$C31)*100*4*1000000000</f>
        <v>23978154385.05724</v>
      </c>
      <c r="C31" s="3">
        <f>+('JAP BOP $'!C31+'KOR BOP $'!C31)/('GDP $'!$B31+'GDP $'!$C31)*100*4*1000000000</f>
        <v>25333726037.29665</v>
      </c>
      <c r="D31" s="3">
        <f>+('JAP BOP $'!D31+'KOR BOP $'!D31)/('GDP $'!$B31+'GDP $'!$C31)*100*4*1000000000</f>
        <v>4903267462.8229523</v>
      </c>
      <c r="E31" s="3">
        <f>+('JAP BOP $'!E31+'KOR BOP $'!E31)/('GDP $'!$B31+'GDP $'!$C31)*100*4*1000000000</f>
        <v>5550785899.3725796</v>
      </c>
      <c r="F31" s="3">
        <f>+('JAP BOP $'!F31+'KOR BOP $'!F31)/('GDP $'!$B31+'GDP $'!$C31)*100*4*1000000000</f>
        <v>6812146394.5882673</v>
      </c>
      <c r="G31" s="3">
        <f>+('JAP BOP $'!G31+'KOR BOP $'!G31)/('GDP $'!$B31+'GDP $'!$C31)*100*4*1000000000</f>
        <v>2322460205.4058146</v>
      </c>
      <c r="H31" s="3">
        <f>+('JAP BOP $'!H31+'KOR BOP $'!H31)/('GDP $'!$B31+'GDP $'!$C31)*100*4*1000000000</f>
        <v>633168345.91691375</v>
      </c>
      <c r="I31" s="3">
        <f>+('JAP BOP $'!I31+'KOR BOP $'!I31)/('GDP $'!$B31+'GDP $'!$C31)*100*4*1000000000</f>
        <v>1001001731.6262904</v>
      </c>
      <c r="J31" s="3">
        <f>+('JAP BOP $'!J31+'KOR BOP $'!J31)/('GDP $'!$B31+'GDP $'!$C31)*100*4*1000000000</f>
        <v>3881133609.2212129</v>
      </c>
      <c r="K31" s="3">
        <f>+('JAP BOP $'!K31+'KOR BOP $'!K31)/('GDP $'!$B31+'GDP $'!$C31)*100*4*1000000000</f>
        <v>652168199.15759921</v>
      </c>
      <c r="L31" s="3">
        <f>+('JAP BOP $'!L31+'KOR BOP $'!L31)/('GDP $'!$B31+'GDP $'!$C31)*100*4*1000000000</f>
        <v>-1979598389.59373</v>
      </c>
      <c r="M31" s="3">
        <f>+('JAP BOP $'!M31+'KOR BOP $'!M31)/('GDP $'!$B31+'GDP $'!$C31)*100*4*1000000000</f>
        <v>994304755.69108117</v>
      </c>
      <c r="N31" s="3">
        <f>+('JAP BOP $'!N31+'KOR BOP $'!N31)/('GDP $'!$B31+'GDP $'!$C31)*100*4*1000000000</f>
        <v>2048080753.3653281</v>
      </c>
      <c r="O31" s="3">
        <f>+('JAP BOP $'!O31+'KOR BOP $'!O31)/('GDP $'!$B31+'GDP $'!$C31)*100*4*1000000000</f>
        <v>-791998846.06325018</v>
      </c>
      <c r="P31" s="3">
        <f>+('JAP BOP $'!P31+'KOR BOP $'!P31)/('GDP $'!$B31+'GDP $'!$C31)*100*4*1000000000</f>
        <v>-4027679142.9590588</v>
      </c>
      <c r="Q31" s="3">
        <f>+('JAP BOP $'!Q31+'KOR BOP $'!Q31)/('GDP $'!$B31+'GDP $'!$C31)*100*4*1000000000</f>
        <v>1786303601.7543316</v>
      </c>
      <c r="R31" s="3">
        <f>+('JAP BOP $'!R31+'KOR BOP $'!R31)/('GDP $'!$B31+'GDP $'!$C31)*100*4*1000000000</f>
        <v>7051389198.0933113</v>
      </c>
      <c r="S31" s="3">
        <f>+('JAP BOP $'!S31+'KOR BOP $'!S31)/('GDP $'!$B31+'GDP $'!$C31)*100*4*1000000000</f>
        <v>7542039281.9302311</v>
      </c>
      <c r="T31" s="3">
        <f>+('JAP BOP $'!T31+'KOR BOP $'!T31)/('GDP $'!$B31+'GDP $'!$C31)*100*4*1000000000</f>
        <v>-439619268.81952387</v>
      </c>
      <c r="U31" s="3">
        <f>+('JAP BOP $'!U31+'KOR BOP $'!U31)/('GDP $'!$B31+'GDP $'!$C31)*100*4*1000000000</f>
        <v>0</v>
      </c>
      <c r="V31" s="3">
        <f>+('JAP BOP $'!V31+'KOR BOP $'!V31)/('GDP $'!$B31+'GDP $'!$C31)*100*4*1000000000</f>
        <v>0</v>
      </c>
      <c r="W31" s="3">
        <f>+('JAP BOP $'!W31+'KOR BOP $'!W31)/('GDP $'!$B31+'GDP $'!$C31)*100*4*1000000000</f>
        <v>0</v>
      </c>
    </row>
    <row r="32" spans="1:23" x14ac:dyDescent="0.25">
      <c r="A32" s="2">
        <v>44743</v>
      </c>
      <c r="B32" s="3">
        <f>+('JAP BOP $'!B32+'KOR BOP $'!B32)/('GDP $'!$B32+'GDP $'!$C32)*100*4*1000000000</f>
        <v>24741961546.176598</v>
      </c>
      <c r="C32" s="3">
        <f>+('JAP BOP $'!C32+'KOR BOP $'!C32)/('GDP $'!$B32+'GDP $'!$C32)*100*4*1000000000</f>
        <v>27912166392.981506</v>
      </c>
      <c r="D32" s="3">
        <f>+('JAP BOP $'!D32+'KOR BOP $'!D32)/('GDP $'!$B32+'GDP $'!$C32)*100*4*1000000000</f>
        <v>5209746549.3932629</v>
      </c>
      <c r="E32" s="3">
        <f>+('JAP BOP $'!E32+'KOR BOP $'!E32)/('GDP $'!$B32+'GDP $'!$C32)*100*4*1000000000</f>
        <v>6401399141.1252136</v>
      </c>
      <c r="F32" s="3">
        <f>+('JAP BOP $'!F32+'KOR BOP $'!F32)/('GDP $'!$B32+'GDP $'!$C32)*100*4*1000000000</f>
        <v>7210098670.6321535</v>
      </c>
      <c r="G32" s="3">
        <f>+('JAP BOP $'!G32+'KOR BOP $'!G32)/('GDP $'!$B32+'GDP $'!$C32)*100*4*1000000000</f>
        <v>2562501153.6575522</v>
      </c>
      <c r="H32" s="3">
        <f>+('JAP BOP $'!H32+'KOR BOP $'!H32)/('GDP $'!$B32+'GDP $'!$C32)*100*4*1000000000</f>
        <v>731058622.8941685</v>
      </c>
      <c r="I32" s="3">
        <f>+('JAP BOP $'!I32+'KOR BOP $'!I32)/('GDP $'!$B32+'GDP $'!$C32)*100*4*1000000000</f>
        <v>1076356769.4305861</v>
      </c>
      <c r="J32" s="3">
        <f>+('JAP BOP $'!J32+'KOR BOP $'!J32)/('GDP $'!$B32+'GDP $'!$C32)*100*4*1000000000</f>
        <v>4119717663.7957458</v>
      </c>
      <c r="K32" s="3">
        <f>+('JAP BOP $'!K32+'KOR BOP $'!K32)/('GDP $'!$B32+'GDP $'!$C32)*100*4*1000000000</f>
        <v>1396706028.5642567</v>
      </c>
      <c r="L32" s="3">
        <f>+('JAP BOP $'!L32+'KOR BOP $'!L32)/('GDP $'!$B32+'GDP $'!$C32)*100*4*1000000000</f>
        <v>-4057282405.124207</v>
      </c>
      <c r="M32" s="3">
        <f>+('JAP BOP $'!M32+'KOR BOP $'!M32)/('GDP $'!$B32+'GDP $'!$C32)*100*4*1000000000</f>
        <v>3117287689.8117971</v>
      </c>
      <c r="N32" s="3">
        <f>+('JAP BOP $'!N32+'KOR BOP $'!N32)/('GDP $'!$B32+'GDP $'!$C32)*100*4*1000000000</f>
        <v>-487862083.837286</v>
      </c>
      <c r="O32" s="3">
        <f>+('JAP BOP $'!O32+'KOR BOP $'!O32)/('GDP $'!$B32+'GDP $'!$C32)*100*4*1000000000</f>
        <v>6477854.2553587677</v>
      </c>
      <c r="P32" s="3">
        <f>+('JAP BOP $'!P32+'KOR BOP $'!P32)/('GDP $'!$B32+'GDP $'!$C32)*100*4*1000000000</f>
        <v>-3569420321.286921</v>
      </c>
      <c r="Q32" s="3">
        <f>+('JAP BOP $'!Q32+'KOR BOP $'!Q32)/('GDP $'!$B32+'GDP $'!$C32)*100*4*1000000000</f>
        <v>3110809835.5564389</v>
      </c>
      <c r="R32" s="3">
        <f>+('JAP BOP $'!R32+'KOR BOP $'!R32)/('GDP $'!$B32+'GDP $'!$C32)*100*4*1000000000</f>
        <v>3523882247.7081409</v>
      </c>
      <c r="S32" s="3">
        <f>+('JAP BOP $'!S32+'KOR BOP $'!S32)/('GDP $'!$B32+'GDP $'!$C32)*100*4*1000000000</f>
        <v>-2550679425.9871101</v>
      </c>
      <c r="T32" s="3">
        <f>+('JAP BOP $'!T32+'KOR BOP $'!T32)/('GDP $'!$B32+'GDP $'!$C32)*100*4*1000000000</f>
        <v>-2032384696.8589599</v>
      </c>
      <c r="U32" s="3">
        <f>+('JAP BOP $'!U32+'KOR BOP $'!U32)/('GDP $'!$B32+'GDP $'!$C32)*100*4*1000000000</f>
        <v>0</v>
      </c>
      <c r="V32" s="3">
        <f>+('JAP BOP $'!V32+'KOR BOP $'!V32)/('GDP $'!$B32+'GDP $'!$C32)*100*4*1000000000</f>
        <v>0</v>
      </c>
      <c r="W32" s="3">
        <f>+('JAP BOP $'!W32+'KOR BOP $'!W32)/('GDP $'!$B32+'GDP $'!$C32)*100*4*1000000000</f>
        <v>0</v>
      </c>
    </row>
    <row r="33" spans="1:23" x14ac:dyDescent="0.25">
      <c r="A33" s="2">
        <v>44835</v>
      </c>
      <c r="B33" s="3">
        <f>+('JAP BOP $'!B33+'KOR BOP $'!B33)/('GDP $'!$B33+'GDP $'!$C33)*100*4*1000000000</f>
        <v>23715189696.993088</v>
      </c>
      <c r="C33" s="3">
        <f>+('JAP BOP $'!C33+'KOR BOP $'!C33)/('GDP $'!$B33+'GDP $'!$C33)*100*4*1000000000</f>
        <v>26441231668.718544</v>
      </c>
      <c r="D33" s="3">
        <f>+('JAP BOP $'!D33+'KOR BOP $'!D33)/('GDP $'!$B33+'GDP $'!$C33)*100*4*1000000000</f>
        <v>5283289392.6389055</v>
      </c>
      <c r="E33" s="3">
        <f>+('JAP BOP $'!E33+'KOR BOP $'!E33)/('GDP $'!$B33+'GDP $'!$C33)*100*4*1000000000</f>
        <v>6118182503.4973736</v>
      </c>
      <c r="F33" s="3">
        <f>+('JAP BOP $'!F33+'KOR BOP $'!F33)/('GDP $'!$B33+'GDP $'!$C33)*100*4*1000000000</f>
        <v>7953111870.5220661</v>
      </c>
      <c r="G33" s="3">
        <f>+('JAP BOP $'!G33+'KOR BOP $'!G33)/('GDP $'!$B33+'GDP $'!$C33)*100*4*1000000000</f>
        <v>2862284788.0492492</v>
      </c>
      <c r="H33" s="3">
        <f>+('JAP BOP $'!H33+'KOR BOP $'!H33)/('GDP $'!$B33+'GDP $'!$C33)*100*4*1000000000</f>
        <v>766832937.15964341</v>
      </c>
      <c r="I33" s="3">
        <f>+('JAP BOP $'!I33+'KOR BOP $'!I33)/('GDP $'!$B33+'GDP $'!$C33)*100*4*1000000000</f>
        <v>1181612083.7202764</v>
      </c>
      <c r="J33" s="3">
        <f>+('JAP BOP $'!J33+'KOR BOP $'!J33)/('GDP $'!$B33+'GDP $'!$C33)*100*4*1000000000</f>
        <v>4043681761.9063444</v>
      </c>
      <c r="K33" s="3">
        <f>+('JAP BOP $'!K33+'KOR BOP $'!K33)/('GDP $'!$B33+'GDP $'!$C33)*100*4*1000000000</f>
        <v>1445303360.3478527</v>
      </c>
      <c r="L33" s="3">
        <f>+('JAP BOP $'!L33+'KOR BOP $'!L33)/('GDP $'!$B33+'GDP $'!$C33)*100*4*1000000000</f>
        <v>-925444231.47944939</v>
      </c>
      <c r="M33" s="3">
        <f>+('JAP BOP $'!M33+'KOR BOP $'!M33)/('GDP $'!$B33+'GDP $'!$C33)*100*4*1000000000</f>
        <v>-2205187575.2355146</v>
      </c>
      <c r="N33" s="3">
        <f>+('JAP BOP $'!N33+'KOR BOP $'!N33)/('GDP $'!$B33+'GDP $'!$C33)*100*4*1000000000</f>
        <v>1272511025.6448388</v>
      </c>
      <c r="O33" s="3">
        <f>+('JAP BOP $'!O33+'KOR BOP $'!O33)/('GDP $'!$B33+'GDP $'!$C33)*100*4*1000000000</f>
        <v>863464635.03568387</v>
      </c>
      <c r="P33" s="3">
        <f>+('JAP BOP $'!P33+'KOR BOP $'!P33)/('GDP $'!$B33+'GDP $'!$C33)*100*4*1000000000</f>
        <v>-2197955257.1242886</v>
      </c>
      <c r="Q33" s="3">
        <f>+('JAP BOP $'!Q33+'KOR BOP $'!Q33)/('GDP $'!$B33+'GDP $'!$C33)*100*4*1000000000</f>
        <v>-3068652210.2711983</v>
      </c>
      <c r="R33" s="3">
        <f>+('JAP BOP $'!R33+'KOR BOP $'!R33)/('GDP $'!$B33+'GDP $'!$C33)*100*4*1000000000</f>
        <v>-7457796611.621335</v>
      </c>
      <c r="S33" s="3">
        <f>+('JAP BOP $'!S33+'KOR BOP $'!S33)/('GDP $'!$B33+'GDP $'!$C33)*100*4*1000000000</f>
        <v>-6394365753.5033541</v>
      </c>
      <c r="T33" s="3">
        <f>+('JAP BOP $'!T33+'KOR BOP $'!T33)/('GDP $'!$B33+'GDP $'!$C33)*100*4*1000000000</f>
        <v>-2464923860.5877223</v>
      </c>
      <c r="U33" s="3">
        <f>+('JAP BOP $'!U33+'KOR BOP $'!U33)/('GDP $'!$B33+'GDP $'!$C33)*100*4*1000000000</f>
        <v>0</v>
      </c>
      <c r="V33" s="3">
        <f>+('JAP BOP $'!V33+'KOR BOP $'!V33)/('GDP $'!$B33+'GDP $'!$C33)*100*4*1000000000</f>
        <v>0</v>
      </c>
      <c r="W33" s="3">
        <f>+('JAP BOP $'!W33+'KOR BOP $'!W33)/('GDP $'!$B33+'GDP $'!$C33)*100*4*1000000000</f>
        <v>0</v>
      </c>
    </row>
    <row r="34" spans="1:23" x14ac:dyDescent="0.25">
      <c r="A34" s="2">
        <v>44927</v>
      </c>
      <c r="B34" s="3">
        <f>+('JAP BOP $'!B34+'KOR BOP $'!B34)/('GDP $'!$B34+'GDP $'!$C34)*100*4*1000000000</f>
        <v>21750228638.701256</v>
      </c>
      <c r="C34" s="3">
        <f>+('JAP BOP $'!C34+'KOR BOP $'!C34)/('GDP $'!$B34+'GDP $'!$C34)*100*4*1000000000</f>
        <v>23755848768.455055</v>
      </c>
      <c r="D34" s="3">
        <f>+('JAP BOP $'!D34+'KOR BOP $'!D34)/('GDP $'!$B34+'GDP $'!$C34)*100*4*1000000000</f>
        <v>5138747366.2317038</v>
      </c>
      <c r="E34" s="3">
        <f>+('JAP BOP $'!E34+'KOR BOP $'!E34)/('GDP $'!$B34+'GDP $'!$C34)*100*4*1000000000</f>
        <v>6164597093.6952229</v>
      </c>
      <c r="F34" s="3">
        <f>+('JAP BOP $'!F34+'KOR BOP $'!F34)/('GDP $'!$B34+'GDP $'!$C34)*100*4*1000000000</f>
        <v>7666418266.2328577</v>
      </c>
      <c r="G34" s="3">
        <f>+('JAP BOP $'!G34+'KOR BOP $'!G34)/('GDP $'!$B34+'GDP $'!$C34)*100*4*1000000000</f>
        <v>2824970950.9919038</v>
      </c>
      <c r="H34" s="3">
        <f>+('JAP BOP $'!H34+'KOR BOP $'!H34)/('GDP $'!$B34+'GDP $'!$C34)*100*4*1000000000</f>
        <v>634009666.54549122</v>
      </c>
      <c r="I34" s="3">
        <f>+('JAP BOP $'!I34+'KOR BOP $'!I34)/('GDP $'!$B34+'GDP $'!$C34)*100*4*1000000000</f>
        <v>1195947308.2368789</v>
      </c>
      <c r="J34" s="3">
        <f>+('JAP BOP $'!J34+'KOR BOP $'!J34)/('GDP $'!$B34+'GDP $'!$C34)*100*4*1000000000</f>
        <v>2746151270.2937727</v>
      </c>
      <c r="K34" s="3">
        <f>+('JAP BOP $'!K34+'KOR BOP $'!K34)/('GDP $'!$B34+'GDP $'!$C34)*100*4*1000000000</f>
        <v>539551592.18181503</v>
      </c>
      <c r="L34" s="3">
        <f>+('JAP BOP $'!L34+'KOR BOP $'!L34)/('GDP $'!$B34+'GDP $'!$C34)*100*4*1000000000</f>
        <v>5802440489.8981895</v>
      </c>
      <c r="M34" s="3">
        <f>+('JAP BOP $'!M34+'KOR BOP $'!M34)/('GDP $'!$B34+'GDP $'!$C34)*100*4*1000000000</f>
        <v>-133947606.7513607</v>
      </c>
      <c r="N34" s="3">
        <f>+('JAP BOP $'!N34+'KOR BOP $'!N34)/('GDP $'!$B34+'GDP $'!$C34)*100*4*1000000000</f>
        <v>207399054.72220472</v>
      </c>
      <c r="O34" s="3">
        <f>+('JAP BOP $'!O34+'KOR BOP $'!O34)/('GDP $'!$B34+'GDP $'!$C34)*100*4*1000000000</f>
        <v>-481754784.54066342</v>
      </c>
      <c r="P34" s="3">
        <f>+('JAP BOP $'!P34+'KOR BOP $'!P34)/('GDP $'!$B34+'GDP $'!$C34)*100*4*1000000000</f>
        <v>5595041435.1759844</v>
      </c>
      <c r="Q34" s="3">
        <f>+('JAP BOP $'!Q34+'KOR BOP $'!Q34)/('GDP $'!$B34+'GDP $'!$C34)*100*4*1000000000</f>
        <v>347807177.78930283</v>
      </c>
      <c r="R34" s="3">
        <f>+('JAP BOP $'!R34+'KOR BOP $'!R34)/('GDP $'!$B34+'GDP $'!$C34)*100*4*1000000000</f>
        <v>998509360.88582945</v>
      </c>
      <c r="S34" s="3">
        <f>+('JAP BOP $'!S34+'KOR BOP $'!S34)/('GDP $'!$B34+'GDP $'!$C34)*100*4*1000000000</f>
        <v>5967786299.1555901</v>
      </c>
      <c r="T34" s="3">
        <f>+('JAP BOP $'!T34+'KOR BOP $'!T34)/('GDP $'!$B34+'GDP $'!$C34)*100*4*1000000000</f>
        <v>306068470.33629978</v>
      </c>
      <c r="U34" s="3">
        <f>+('JAP BOP $'!U34+'KOR BOP $'!U34)/('GDP $'!$B34+'GDP $'!$C34)*100*4*1000000000</f>
        <v>0</v>
      </c>
      <c r="V34" s="3">
        <f>+('JAP BOP $'!V34+'KOR BOP $'!V34)/('GDP $'!$B34+'GDP $'!$C34)*100*4*1000000000</f>
        <v>0</v>
      </c>
      <c r="W34" s="3">
        <f>+('JAP BOP $'!W34+'KOR BOP $'!W34)/('GDP $'!$B34+'GDP $'!$C34)*100*4*1000000000</f>
        <v>0</v>
      </c>
    </row>
    <row r="35" spans="1:23" x14ac:dyDescent="0.25">
      <c r="A35" s="2">
        <v>45017</v>
      </c>
      <c r="B35" s="3">
        <f>+('JAP BOP $'!B35+'KOR BOP $'!B35)/('GDP $'!$B35+'GDP $'!$C35)*100*4*1000000000</f>
        <v>21798908623.360874</v>
      </c>
      <c r="C35" s="3">
        <f>+('JAP BOP $'!C35+'KOR BOP $'!C35)/('GDP $'!$B35+'GDP $'!$C35)*100*4*1000000000</f>
        <v>22036727444.970154</v>
      </c>
      <c r="D35" s="3">
        <f>+('JAP BOP $'!D35+'KOR BOP $'!D35)/('GDP $'!$B35+'GDP $'!$C35)*100*4*1000000000</f>
        <v>5373717113.9888277</v>
      </c>
      <c r="E35" s="3">
        <f>+('JAP BOP $'!E35+'KOR BOP $'!E35)/('GDP $'!$B35+'GDP $'!$C35)*100*4*1000000000</f>
        <v>6116273845.785511</v>
      </c>
      <c r="F35" s="3">
        <f>+('JAP BOP $'!F35+'KOR BOP $'!F35)/('GDP $'!$B35+'GDP $'!$C35)*100*4*1000000000</f>
        <v>7963860107.7285204</v>
      </c>
      <c r="G35" s="3">
        <f>+('JAP BOP $'!G35+'KOR BOP $'!G35)/('GDP $'!$B35+'GDP $'!$C35)*100*4*1000000000</f>
        <v>3238919927.7360759</v>
      </c>
      <c r="H35" s="3">
        <f>+('JAP BOP $'!H35+'KOR BOP $'!H35)/('GDP $'!$B35+'GDP $'!$C35)*100*4*1000000000</f>
        <v>618603751.727687</v>
      </c>
      <c r="I35" s="3">
        <f>+('JAP BOP $'!I35+'KOR BOP $'!I35)/('GDP $'!$B35+'GDP $'!$C35)*100*4*1000000000</f>
        <v>1172368418.9170434</v>
      </c>
      <c r="J35" s="3">
        <f>+('JAP BOP $'!J35+'KOR BOP $'!J35)/('GDP $'!$B35+'GDP $'!$C35)*100*4*1000000000</f>
        <v>2989124725.0104971</v>
      </c>
      <c r="K35" s="3">
        <f>+('JAP BOP $'!K35+'KOR BOP $'!K35)/('GDP $'!$B35+'GDP $'!$C35)*100*4*1000000000</f>
        <v>36497231.79523807</v>
      </c>
      <c r="L35" s="3">
        <f>+('JAP BOP $'!L35+'KOR BOP $'!L35)/('GDP $'!$B35+'GDP $'!$C35)*100*4*1000000000</f>
        <v>2584771288.2281771</v>
      </c>
      <c r="M35" s="3">
        <f>+('JAP BOP $'!M35+'KOR BOP $'!M35)/('GDP $'!$B35+'GDP $'!$C35)*100*4*1000000000</f>
        <v>6104575450.8116608</v>
      </c>
      <c r="N35" s="3">
        <f>+('JAP BOP $'!N35+'KOR BOP $'!N35)/('GDP $'!$B35+'GDP $'!$C35)*100*4*1000000000</f>
        <v>99856626.391687423</v>
      </c>
      <c r="O35" s="3">
        <f>+('JAP BOP $'!O35+'KOR BOP $'!O35)/('GDP $'!$B35+'GDP $'!$C35)*100*4*1000000000</f>
        <v>3767587269.4251671</v>
      </c>
      <c r="P35" s="3">
        <f>+('JAP BOP $'!P35+'KOR BOP $'!P35)/('GDP $'!$B35+'GDP $'!$C35)*100*4*1000000000</f>
        <v>2484914661.8364902</v>
      </c>
      <c r="Q35" s="3">
        <f>+('JAP BOP $'!Q35+'KOR BOP $'!Q35)/('GDP $'!$B35+'GDP $'!$C35)*100*4*1000000000</f>
        <v>2336988181.3864932</v>
      </c>
      <c r="R35" s="3">
        <f>+('JAP BOP $'!R35+'KOR BOP $'!R35)/('GDP $'!$B35+'GDP $'!$C35)*100*4*1000000000</f>
        <v>3844302849.0642037</v>
      </c>
      <c r="S35" s="3">
        <f>+('JAP BOP $'!S35+'KOR BOP $'!S35)/('GDP $'!$B35+'GDP $'!$C35)*100*4*1000000000</f>
        <v>2097075633.6540165</v>
      </c>
      <c r="T35" s="3">
        <f>+('JAP BOP $'!T35+'KOR BOP $'!T35)/('GDP $'!$B35+'GDP $'!$C35)*100*4*1000000000</f>
        <v>293408934.19047344</v>
      </c>
      <c r="U35" s="3">
        <f>+('JAP BOP $'!U35+'KOR BOP $'!U35)/('GDP $'!$B35+'GDP $'!$C35)*100*4*1000000000</f>
        <v>0</v>
      </c>
      <c r="V35" s="3">
        <f>+('JAP BOP $'!V35+'KOR BOP $'!V35)/('GDP $'!$B35+'GDP $'!$C35)*100*4*1000000000</f>
        <v>0</v>
      </c>
      <c r="W35" s="3">
        <f>+('JAP BOP $'!W35+'KOR BOP $'!W35)/('GDP $'!$B35+'GDP $'!$C35)*100*4*1000000000</f>
        <v>0</v>
      </c>
    </row>
    <row r="36" spans="1:23" x14ac:dyDescent="0.25">
      <c r="A36" s="2">
        <v>45108</v>
      </c>
      <c r="B36" s="3">
        <f>+('JAP BOP $'!B36+'KOR BOP $'!B36)/('GDP $'!$B36+'GDP $'!$C36)*100*4*1000000000</f>
        <v>22479871371.00798</v>
      </c>
      <c r="C36" s="3">
        <f>+('JAP BOP $'!C36+'KOR BOP $'!C36)/('GDP $'!$B36+'GDP $'!$C36)*100*4*1000000000</f>
        <v>21715100843.70171</v>
      </c>
      <c r="D36" s="3">
        <f>+('JAP BOP $'!D36+'KOR BOP $'!D36)/('GDP $'!$B36+'GDP $'!$C36)*100*4*1000000000</f>
        <v>5504833095.2880239</v>
      </c>
      <c r="E36" s="3">
        <f>+('JAP BOP $'!E36+'KOR BOP $'!E36)/('GDP $'!$B36+'GDP $'!$C36)*100*4*1000000000</f>
        <v>6574507335.0493469</v>
      </c>
      <c r="F36" s="3">
        <f>+('JAP BOP $'!F36+'KOR BOP $'!F36)/('GDP $'!$B36+'GDP $'!$C36)*100*4*1000000000</f>
        <v>8110598555.0348339</v>
      </c>
      <c r="G36" s="3">
        <f>+('JAP BOP $'!G36+'KOR BOP $'!G36)/('GDP $'!$B36+'GDP $'!$C36)*100*4*1000000000</f>
        <v>3372475708.0882974</v>
      </c>
      <c r="H36" s="3">
        <f>+('JAP BOP $'!H36+'KOR BOP $'!H36)/('GDP $'!$B36+'GDP $'!$C36)*100*4*1000000000</f>
        <v>730776309.80575562</v>
      </c>
      <c r="I36" s="3">
        <f>+('JAP BOP $'!I36+'KOR BOP $'!I36)/('GDP $'!$B36+'GDP $'!$C36)*100*4*1000000000</f>
        <v>1310959280.3761199</v>
      </c>
      <c r="J36" s="3">
        <f>+('JAP BOP $'!J36+'KOR BOP $'!J36)/('GDP $'!$B36+'GDP $'!$C36)*100*4*1000000000</f>
        <v>4987312948.6925392</v>
      </c>
      <c r="K36" s="3">
        <f>+('JAP BOP $'!K36+'KOR BOP $'!K36)/('GDP $'!$B36+'GDP $'!$C36)*100*4*1000000000</f>
        <v>1089286826.0362608</v>
      </c>
      <c r="L36" s="3">
        <f>+('JAP BOP $'!L36+'KOR BOP $'!L36)/('GDP $'!$B36+'GDP $'!$C36)*100*4*1000000000</f>
        <v>1234475183.2738788</v>
      </c>
      <c r="M36" s="3">
        <f>+('JAP BOP $'!M36+'KOR BOP $'!M36)/('GDP $'!$B36+'GDP $'!$C36)*100*4*1000000000</f>
        <v>-7629775881.9518814</v>
      </c>
      <c r="N36" s="3">
        <f>+('JAP BOP $'!N36+'KOR BOP $'!N36)/('GDP $'!$B36+'GDP $'!$C36)*100*4*1000000000</f>
        <v>334860652.61869967</v>
      </c>
      <c r="O36" s="3">
        <f>+('JAP BOP $'!O36+'KOR BOP $'!O36)/('GDP $'!$B36+'GDP $'!$C36)*100*4*1000000000</f>
        <v>-1308778086.114352</v>
      </c>
      <c r="P36" s="3">
        <f>+('JAP BOP $'!P36+'KOR BOP $'!P36)/('GDP $'!$B36+'GDP $'!$C36)*100*4*1000000000</f>
        <v>899614530.6551789</v>
      </c>
      <c r="Q36" s="3">
        <f>+('JAP BOP $'!Q36+'KOR BOP $'!Q36)/('GDP $'!$B36+'GDP $'!$C36)*100*4*1000000000</f>
        <v>-6320997795.8375292</v>
      </c>
      <c r="R36" s="3">
        <f>+('JAP BOP $'!R36+'KOR BOP $'!R36)/('GDP $'!$B36+'GDP $'!$C36)*100*4*1000000000</f>
        <v>5331913395.3607283</v>
      </c>
      <c r="S36" s="3">
        <f>+('JAP BOP $'!S36+'KOR BOP $'!S36)/('GDP $'!$B36+'GDP $'!$C36)*100*4*1000000000</f>
        <v>15654844551.265162</v>
      </c>
      <c r="T36" s="3">
        <f>+('JAP BOP $'!T36+'KOR BOP $'!T36)/('GDP $'!$B36+'GDP $'!$C36)*100*4*1000000000</f>
        <v>337494330.77466244</v>
      </c>
      <c r="U36" s="3">
        <f>+('JAP BOP $'!U36+'KOR BOP $'!U36)/('GDP $'!$B36+'GDP $'!$C36)*100*4*1000000000</f>
        <v>0</v>
      </c>
      <c r="V36" s="3">
        <f>+('JAP BOP $'!V36+'KOR BOP $'!V36)/('GDP $'!$B36+'GDP $'!$C36)*100*4*1000000000</f>
        <v>0</v>
      </c>
      <c r="W36" s="3">
        <f>+('JAP BOP $'!W36+'KOR BOP $'!W36)/('GDP $'!$B36+'GDP $'!$C36)*100*4*1000000000</f>
        <v>0</v>
      </c>
    </row>
    <row r="37" spans="1:23" x14ac:dyDescent="0.25">
      <c r="A37" s="2">
        <v>45200</v>
      </c>
      <c r="B37" s="3">
        <f>+('JAP BOP $'!B37+'KOR BOP $'!B37)/('GDP $'!$B37+'GDP $'!$C37)*100*4*1000000000</f>
        <v>23734504365.854263</v>
      </c>
      <c r="C37" s="3">
        <f>+('JAP BOP $'!C37+'KOR BOP $'!C37)/('GDP $'!$B37+'GDP $'!$C37)*100*4*1000000000</f>
        <v>22834957983.33403</v>
      </c>
      <c r="D37" s="3">
        <f>+('JAP BOP $'!D37+'KOR BOP $'!D37)/('GDP $'!$B37+'GDP $'!$C37)*100*4*1000000000</f>
        <v>6150545495.5570898</v>
      </c>
      <c r="E37" s="3">
        <f>+('JAP BOP $'!E37+'KOR BOP $'!E37)/('GDP $'!$B37+'GDP $'!$C37)*100*4*1000000000</f>
        <v>6652466430.3421936</v>
      </c>
      <c r="F37" s="3">
        <f>+('JAP BOP $'!F37+'KOR BOP $'!F37)/('GDP $'!$B37+'GDP $'!$C37)*100*4*1000000000</f>
        <v>8097719954.1989918</v>
      </c>
      <c r="G37" s="3">
        <f>+('JAP BOP $'!G37+'KOR BOP $'!G37)/('GDP $'!$B37+'GDP $'!$C37)*100*4*1000000000</f>
        <v>3413001317.0939646</v>
      </c>
      <c r="H37" s="3">
        <f>+('JAP BOP $'!H37+'KOR BOP $'!H37)/('GDP $'!$B37+'GDP $'!$C37)*100*4*1000000000</f>
        <v>742688633.24518788</v>
      </c>
      <c r="I37" s="3">
        <f>+('JAP BOP $'!I37+'KOR BOP $'!I37)/('GDP $'!$B37+'GDP $'!$C37)*100*4*1000000000</f>
        <v>1300572636.431155</v>
      </c>
      <c r="J37" s="3">
        <f>+('JAP BOP $'!J37+'KOR BOP $'!J37)/('GDP $'!$B37+'GDP $'!$C37)*100*4*1000000000</f>
        <v>4408176744.6688948</v>
      </c>
      <c r="K37" s="3">
        <f>+('JAP BOP $'!K37+'KOR BOP $'!K37)/('GDP $'!$B37+'GDP $'!$C37)*100*4*1000000000</f>
        <v>935119226.04414487</v>
      </c>
      <c r="L37" s="3">
        <f>+('JAP BOP $'!L37+'KOR BOP $'!L37)/('GDP $'!$B37+'GDP $'!$C37)*100*4*1000000000</f>
        <v>1714856007.0122931</v>
      </c>
      <c r="M37" s="3">
        <f>+('JAP BOP $'!M37+'KOR BOP $'!M37)/('GDP $'!$B37+'GDP $'!$C37)*100*4*1000000000</f>
        <v>-475329207.63797498</v>
      </c>
      <c r="N37" s="3">
        <f>+('JAP BOP $'!N37+'KOR BOP $'!N37)/('GDP $'!$B37+'GDP $'!$C37)*100*4*1000000000</f>
        <v>326525924.90110165</v>
      </c>
      <c r="O37" s="3">
        <f>+('JAP BOP $'!O37+'KOR BOP $'!O37)/('GDP $'!$B37+'GDP $'!$C37)*100*4*1000000000</f>
        <v>463750098.39794624</v>
      </c>
      <c r="P37" s="3">
        <f>+('JAP BOP $'!P37+'KOR BOP $'!P37)/('GDP $'!$B37+'GDP $'!$C37)*100*4*1000000000</f>
        <v>1388330082.1111917</v>
      </c>
      <c r="Q37" s="3">
        <f>+('JAP BOP $'!Q37+'KOR BOP $'!Q37)/('GDP $'!$B37+'GDP $'!$C37)*100*4*1000000000</f>
        <v>-939079306.03592122</v>
      </c>
      <c r="R37" s="3">
        <f>+('JAP BOP $'!R37+'KOR BOP $'!R37)/('GDP $'!$B37+'GDP $'!$C37)*100*4*1000000000</f>
        <v>-5098531229.7527685</v>
      </c>
      <c r="S37" s="3">
        <f>+('JAP BOP $'!S37+'KOR BOP $'!S37)/('GDP $'!$B37+'GDP $'!$C37)*100*4*1000000000</f>
        <v>-1504257940.5852759</v>
      </c>
      <c r="T37" s="3">
        <f>+('JAP BOP $'!T37+'KOR BOP $'!T37)/('GDP $'!$B37+'GDP $'!$C37)*100*4*1000000000</f>
        <v>847647225.43929398</v>
      </c>
      <c r="U37" s="3">
        <f>+('JAP BOP $'!U37+'KOR BOP $'!U37)/('GDP $'!$B37+'GDP $'!$C37)*100*4*1000000000</f>
        <v>0</v>
      </c>
      <c r="V37" s="3">
        <f>+('JAP BOP $'!V37+'KOR BOP $'!V37)/('GDP $'!$B37+'GDP $'!$C37)*100*4*1000000000</f>
        <v>0</v>
      </c>
      <c r="W37" s="3">
        <f>+('JAP BOP $'!W37+'KOR BOP $'!W37)/('GDP $'!$B37+'GDP $'!$C37)*100*4*1000000000</f>
        <v>0</v>
      </c>
    </row>
    <row r="38" spans="1:23" x14ac:dyDescent="0.25">
      <c r="A38" s="2">
        <v>45292</v>
      </c>
      <c r="B38" s="3">
        <f>+('JAP BOP $'!B38+'KOR BOP $'!B38)/('GDP $'!$B38+'GDP $'!$C38)*100*4*1000000000</f>
        <v>23079440370.261387</v>
      </c>
      <c r="C38" s="3">
        <f>+('JAP BOP $'!C38+'KOR BOP $'!C38)/('GDP $'!$B38+'GDP $'!$C38)*100*4*1000000000</f>
        <v>21989152799.474018</v>
      </c>
      <c r="D38" s="3">
        <f>+('JAP BOP $'!D38+'KOR BOP $'!D38)/('GDP $'!$B38+'GDP $'!$C38)*100*4*1000000000</f>
        <v>5860790869.4208822</v>
      </c>
      <c r="E38" s="3">
        <f>+('JAP BOP $'!E38+'KOR BOP $'!E38)/('GDP $'!$B38+'GDP $'!$C38)*100*4*1000000000</f>
        <v>6829617247.1524324</v>
      </c>
      <c r="F38" s="3">
        <f>+('JAP BOP $'!F38+'KOR BOP $'!F38)/('GDP $'!$B38+'GDP $'!$C38)*100*4*1000000000</f>
        <v>8422580328.9873352</v>
      </c>
      <c r="G38" s="3">
        <f>+('JAP BOP $'!G38+'KOR BOP $'!G38)/('GDP $'!$B38+'GDP $'!$C38)*100*4*1000000000</f>
        <v>3472737663.6936641</v>
      </c>
      <c r="H38" s="3">
        <f>+('JAP BOP $'!H38+'KOR BOP $'!H38)/('GDP $'!$B38+'GDP $'!$C38)*100*4*1000000000</f>
        <v>845907013.6399281</v>
      </c>
      <c r="I38" s="3">
        <f>+('JAP BOP $'!I38+'KOR BOP $'!I38)/('GDP $'!$B38+'GDP $'!$C38)*100*4*1000000000</f>
        <v>1404089635.4234164</v>
      </c>
      <c r="J38" s="3">
        <f>+('JAP BOP $'!J38+'KOR BOP $'!J38)/('GDP $'!$B38+'GDP $'!$C38)*100*4*1000000000</f>
        <v>3513871017.0505795</v>
      </c>
      <c r="K38" s="3">
        <f>+('JAP BOP $'!K38+'KOR BOP $'!K38)/('GDP $'!$B38+'GDP $'!$C38)*100*4*1000000000</f>
        <v>-112631642.46276514</v>
      </c>
      <c r="L38" s="3">
        <f>+('JAP BOP $'!L38+'KOR BOP $'!L38)/('GDP $'!$B38+'GDP $'!$C38)*100*4*1000000000</f>
        <v>3720874502.8246727</v>
      </c>
      <c r="M38" s="3">
        <f>+('JAP BOP $'!M38+'KOR BOP $'!M38)/('GDP $'!$B38+'GDP $'!$C38)*100*4*1000000000</f>
        <v>6518901521.3211575</v>
      </c>
      <c r="N38" s="3">
        <f>+('JAP BOP $'!N38+'KOR BOP $'!N38)/('GDP $'!$B38+'GDP $'!$C38)*100*4*1000000000</f>
        <v>871987099.52235389</v>
      </c>
      <c r="O38" s="3">
        <f>+('JAP BOP $'!O38+'KOR BOP $'!O38)/('GDP $'!$B38+'GDP $'!$C38)*100*4*1000000000</f>
        <v>2370989854.8212523</v>
      </c>
      <c r="P38" s="3">
        <f>+('JAP BOP $'!P38+'KOR BOP $'!P38)/('GDP $'!$B38+'GDP $'!$C38)*100*4*1000000000</f>
        <v>2848887403.3023186</v>
      </c>
      <c r="Q38" s="3">
        <f>+('JAP BOP $'!Q38+'KOR BOP $'!Q38)/('GDP $'!$B38+'GDP $'!$C38)*100*4*1000000000</f>
        <v>4147911666.4999056</v>
      </c>
      <c r="R38" s="3">
        <f>+('JAP BOP $'!R38+'KOR BOP $'!R38)/('GDP $'!$B38+'GDP $'!$C38)*100*4*1000000000</f>
        <v>6100300590.6033392</v>
      </c>
      <c r="S38" s="3">
        <f>+('JAP BOP $'!S38+'KOR BOP $'!S38)/('GDP $'!$B38+'GDP $'!$C38)*100*4*1000000000</f>
        <v>3794291114.3427725</v>
      </c>
      <c r="T38" s="3">
        <f>+('JAP BOP $'!T38+'KOR BOP $'!T38)/('GDP $'!$B38+'GDP $'!$C38)*100*4*1000000000</f>
        <v>329023396.4167217</v>
      </c>
      <c r="U38" s="3">
        <f>+('JAP BOP $'!U38+'KOR BOP $'!U38)/('GDP $'!$B38+'GDP $'!$C38)*100*4*1000000000</f>
        <v>0</v>
      </c>
      <c r="V38" s="3">
        <f>+('JAP BOP $'!V38+'KOR BOP $'!V38)/('GDP $'!$B38+'GDP $'!$C38)*100*4*1000000000</f>
        <v>0</v>
      </c>
      <c r="W38" s="3">
        <f>+('JAP BOP $'!W38+'KOR BOP $'!W38)/('GDP $'!$B38+'GDP $'!$C38)*100*4*1000000000</f>
        <v>0</v>
      </c>
    </row>
    <row r="39" spans="1:23" x14ac:dyDescent="0.25">
      <c r="A39" s="2">
        <v>45383</v>
      </c>
      <c r="B39" s="3">
        <f>+('JAP BOP $'!B39+'KOR BOP $'!B39)/('GDP $'!$B39+'GDP $'!$C39)*100*4*1000000000</f>
        <v>23906022540.723991</v>
      </c>
      <c r="C39" s="3">
        <f>+('JAP BOP $'!C39+'KOR BOP $'!C39)/('GDP $'!$B39+'GDP $'!$C39)*100*4*1000000000</f>
        <v>22737320782.366741</v>
      </c>
      <c r="D39" s="3">
        <f>+('JAP BOP $'!D39+'KOR BOP $'!D39)/('GDP $'!$B39+'GDP $'!$C39)*100*4*1000000000</f>
        <v>6274184608.7129946</v>
      </c>
      <c r="E39" s="3">
        <f>+('JAP BOP $'!E39+'KOR BOP $'!E39)/('GDP $'!$B39+'GDP $'!$C39)*100*4*1000000000</f>
        <v>7001487930.8800535</v>
      </c>
      <c r="F39" s="3">
        <f>+('JAP BOP $'!F39+'KOR BOP $'!F39)/('GDP $'!$B39+'GDP $'!$C39)*100*4*1000000000</f>
        <v>8694225229.1542645</v>
      </c>
      <c r="G39" s="3">
        <f>+('JAP BOP $'!G39+'KOR BOP $'!G39)/('GDP $'!$B39+'GDP $'!$C39)*100*4*1000000000</f>
        <v>3722973218.1736231</v>
      </c>
      <c r="H39" s="3">
        <f>+('JAP BOP $'!H39+'KOR BOP $'!H39)/('GDP $'!$B39+'GDP $'!$C39)*100*4*1000000000</f>
        <v>862914461.47145092</v>
      </c>
      <c r="I39" s="3">
        <f>+('JAP BOP $'!I39+'KOR BOP $'!I39)/('GDP $'!$B39+'GDP $'!$C39)*100*4*1000000000</f>
        <v>1404202225.7103522</v>
      </c>
      <c r="J39" s="3">
        <f>+('JAP BOP $'!J39+'KOR BOP $'!J39)/('GDP $'!$B39+'GDP $'!$C39)*100*4*1000000000</f>
        <v>4897235945.939414</v>
      </c>
      <c r="K39" s="3">
        <f>+('JAP BOP $'!K39+'KOR BOP $'!K39)/('GDP $'!$B39+'GDP $'!$C39)*100*4*1000000000</f>
        <v>742623082.61969209</v>
      </c>
      <c r="L39" s="3">
        <f>+('JAP BOP $'!L39+'KOR BOP $'!L39)/('GDP $'!$B39+'GDP $'!$C39)*100*4*1000000000</f>
        <v>42877965.153228872</v>
      </c>
      <c r="M39" s="3">
        <f>+('JAP BOP $'!M39+'KOR BOP $'!M39)/('GDP $'!$B39+'GDP $'!$C39)*100*4*1000000000</f>
        <v>-3857362146.3262811</v>
      </c>
      <c r="N39" s="3">
        <f>+('JAP BOP $'!N39+'KOR BOP $'!N39)/('GDP $'!$B39+'GDP $'!$C39)*100*4*1000000000</f>
        <v>586438579.09477711</v>
      </c>
      <c r="O39" s="3">
        <f>+('JAP BOP $'!O39+'KOR BOP $'!O39)/('GDP $'!$B39+'GDP $'!$C39)*100*4*1000000000</f>
        <v>1468186530.1552589</v>
      </c>
      <c r="P39" s="3">
        <f>+('JAP BOP $'!P39+'KOR BOP $'!P39)/('GDP $'!$B39+'GDP $'!$C39)*100*4*1000000000</f>
        <v>-543560613.94154835</v>
      </c>
      <c r="Q39" s="3">
        <f>+('JAP BOP $'!Q39+'KOR BOP $'!Q39)/('GDP $'!$B39+'GDP $'!$C39)*100*4*1000000000</f>
        <v>-5325548676.4815407</v>
      </c>
      <c r="R39" s="3">
        <f>+('JAP BOP $'!R39+'KOR BOP $'!R39)/('GDP $'!$B39+'GDP $'!$C39)*100*4*1000000000</f>
        <v>2272567490.9198213</v>
      </c>
      <c r="S39" s="3">
        <f>+('JAP BOP $'!S39+'KOR BOP $'!S39)/('GDP $'!$B39+'GDP $'!$C39)*100*4*1000000000</f>
        <v>4628176421.3674326</v>
      </c>
      <c r="T39" s="3">
        <f>+('JAP BOP $'!T39+'KOR BOP $'!T39)/('GDP $'!$B39+'GDP $'!$C39)*100*4*1000000000</f>
        <v>-4399617187.9443455</v>
      </c>
      <c r="U39" s="3">
        <f>+('JAP BOP $'!U39+'KOR BOP $'!U39)/('GDP $'!$B39+'GDP $'!$C39)*100*4*1000000000</f>
        <v>0</v>
      </c>
      <c r="V39" s="3">
        <f>+('JAP BOP $'!V39+'KOR BOP $'!V39)/('GDP $'!$B39+'GDP $'!$C39)*100*4*1000000000</f>
        <v>0</v>
      </c>
      <c r="W39" s="3">
        <f>+('JAP BOP $'!W39+'KOR BOP $'!W39)/('GDP $'!$B39+'GDP $'!$C39)*100*4*1000000000</f>
        <v>0</v>
      </c>
    </row>
    <row r="40" spans="1:23" x14ac:dyDescent="0.25">
      <c r="A40" s="2">
        <v>45474</v>
      </c>
      <c r="B40" s="3">
        <f>+('JAP BOP $'!B40+'KOR BOP $'!B40)/('GDP $'!$B40+'GDP $'!$C40)*100*4*1000000000</f>
        <v>23750679029.41563</v>
      </c>
      <c r="C40" s="3">
        <f>+('JAP BOP $'!C40+'KOR BOP $'!C40)/('GDP $'!$B40+'GDP $'!$C40)*100*4*1000000000</f>
        <v>22552148504.116787</v>
      </c>
      <c r="D40" s="3">
        <f>+('JAP BOP $'!D40+'KOR BOP $'!D40)/('GDP $'!$B40+'GDP $'!$C40)*100*4*1000000000</f>
        <v>6237212921.9238567</v>
      </c>
      <c r="E40" s="3">
        <f>+('JAP BOP $'!E40+'KOR BOP $'!E40)/('GDP $'!$B40+'GDP $'!$C40)*100*4*1000000000</f>
        <v>7018973610.8163719</v>
      </c>
      <c r="F40" s="3">
        <f>+('JAP BOP $'!F40+'KOR BOP $'!F40)/('GDP $'!$B40+'GDP $'!$C40)*100*4*1000000000</f>
        <v>8596542904.1739445</v>
      </c>
      <c r="G40" s="3">
        <f>+('JAP BOP $'!G40+'KOR BOP $'!G40)/('GDP $'!$B40+'GDP $'!$C40)*100*4*1000000000</f>
        <v>3656821276.543539</v>
      </c>
      <c r="H40" s="3">
        <f>+('JAP BOP $'!H40+'KOR BOP $'!H40)/('GDP $'!$B40+'GDP $'!$C40)*100*4*1000000000</f>
        <v>828935937.84131455</v>
      </c>
      <c r="I40" s="3">
        <f>+('JAP BOP $'!I40+'KOR BOP $'!I40)/('GDP $'!$B40+'GDP $'!$C40)*100*4*1000000000</f>
        <v>1424261186.9903755</v>
      </c>
      <c r="J40" s="3">
        <f>+('JAP BOP $'!J40+'KOR BOP $'!J40)/('GDP $'!$B40+'GDP $'!$C40)*100*4*1000000000</f>
        <v>4310222048.6740932</v>
      </c>
      <c r="K40" s="3">
        <f>+('JAP BOP $'!K40+'KOR BOP $'!K40)/('GDP $'!$B40+'GDP $'!$C40)*100*4*1000000000</f>
        <v>734521106.15560758</v>
      </c>
      <c r="L40" s="3">
        <f>+('JAP BOP $'!L40+'KOR BOP $'!L40)/('GDP $'!$B40+'GDP $'!$C40)*100*4*1000000000</f>
        <v>5270871801.4173775</v>
      </c>
      <c r="M40" s="3">
        <f>+('JAP BOP $'!M40+'KOR BOP $'!M40)/('GDP $'!$B40+'GDP $'!$C40)*100*4*1000000000</f>
        <v>-5136556287.5298586</v>
      </c>
      <c r="N40" s="3">
        <f>+('JAP BOP $'!N40+'KOR BOP $'!N40)/('GDP $'!$B40+'GDP $'!$C40)*100*4*1000000000</f>
        <v>1894903512.0660865</v>
      </c>
      <c r="O40" s="3">
        <f>+('JAP BOP $'!O40+'KOR BOP $'!O40)/('GDP $'!$B40+'GDP $'!$C40)*100*4*1000000000</f>
        <v>-1821744644.6981363</v>
      </c>
      <c r="P40" s="3">
        <f>+('JAP BOP $'!P40+'KOR BOP $'!P40)/('GDP $'!$B40+'GDP $'!$C40)*100*4*1000000000</f>
        <v>3375968289.3512917</v>
      </c>
      <c r="Q40" s="3">
        <f>+('JAP BOP $'!Q40+'KOR BOP $'!Q40)/('GDP $'!$B40+'GDP $'!$C40)*100*4*1000000000</f>
        <v>-3314811642.8317213</v>
      </c>
      <c r="R40" s="3">
        <f>+('JAP BOP $'!R40+'KOR BOP $'!R40)/('GDP $'!$B40+'GDP $'!$C40)*100*4*1000000000</f>
        <v>-921115454.91705847</v>
      </c>
      <c r="S40" s="3">
        <f>+('JAP BOP $'!S40+'KOR BOP $'!S40)/('GDP $'!$B40+'GDP $'!$C40)*100*4*1000000000</f>
        <v>5696573321.1328611</v>
      </c>
      <c r="T40" s="3">
        <f>+('JAP BOP $'!T40+'KOR BOP $'!T40)/('GDP $'!$B40+'GDP $'!$C40)*100*4*1000000000</f>
        <v>-1627811315.6513591</v>
      </c>
      <c r="U40" s="3">
        <f>+('JAP BOP $'!U40+'KOR BOP $'!U40)/('GDP $'!$B40+'GDP $'!$C40)*100*4*1000000000</f>
        <v>0</v>
      </c>
      <c r="V40" s="3">
        <f>+('JAP BOP $'!V40+'KOR BOP $'!V40)/('GDP $'!$B40+'GDP $'!$C40)*100*4*1000000000</f>
        <v>0</v>
      </c>
      <c r="W40" s="3">
        <f>+('JAP BOP $'!W40+'KOR BOP $'!W40)/('GDP $'!$B40+'GDP $'!$C40)*100*4*1000000000</f>
        <v>0</v>
      </c>
    </row>
    <row r="41" spans="1:23" x14ac:dyDescent="0.25">
      <c r="A41" s="2">
        <v>45566</v>
      </c>
      <c r="B41" s="3">
        <f>+('JAP BOP $'!B41+'KOR BOP $'!B41)/('GDP $'!$B41+'GDP $'!$C41)*100*4*1000000000</f>
        <v>23604291755.19878</v>
      </c>
      <c r="C41" s="3">
        <f>+('JAP BOP $'!C41+'KOR BOP $'!C41)/('GDP $'!$B41+'GDP $'!$C41)*100*4*1000000000</f>
        <v>21834851488.930634</v>
      </c>
      <c r="D41" s="3">
        <f>+('JAP BOP $'!D41+'KOR BOP $'!D41)/('GDP $'!$B41+'GDP $'!$C41)*100*4*1000000000</f>
        <v>6490324632.4430618</v>
      </c>
      <c r="E41" s="3">
        <f>+('JAP BOP $'!E41+'KOR BOP $'!E41)/('GDP $'!$B41+'GDP $'!$C41)*100*4*1000000000</f>
        <v>6919347964.7753448</v>
      </c>
      <c r="F41" s="3">
        <f>+('JAP BOP $'!F41+'KOR BOP $'!F41)/('GDP $'!$B41+'GDP $'!$C41)*100*4*1000000000</f>
        <v>8181800087.342452</v>
      </c>
      <c r="G41" s="3">
        <f>+('JAP BOP $'!G41+'KOR BOP $'!G41)/('GDP $'!$B41+'GDP $'!$C41)*100*4*1000000000</f>
        <v>3503532065.3609576</v>
      </c>
      <c r="H41" s="3">
        <f>+('JAP BOP $'!H41+'KOR BOP $'!H41)/('GDP $'!$B41+'GDP $'!$C41)*100*4*1000000000</f>
        <v>807534626.71776223</v>
      </c>
      <c r="I41" s="3">
        <f>+('JAP BOP $'!I41+'KOR BOP $'!I41)/('GDP $'!$B41+'GDP $'!$C41)*100*4*1000000000</f>
        <v>1465074457.068639</v>
      </c>
      <c r="J41" s="3">
        <f>+('JAP BOP $'!J41+'KOR BOP $'!J41)/('GDP $'!$B41+'GDP $'!$C41)*100*4*1000000000</f>
        <v>4354384840.4773121</v>
      </c>
      <c r="K41" s="3">
        <f>+('JAP BOP $'!K41+'KOR BOP $'!K41)/('GDP $'!$B41+'GDP $'!$C41)*100*4*1000000000</f>
        <v>768265961.05296016</v>
      </c>
      <c r="L41" s="3">
        <f>+('JAP BOP $'!L41+'KOR BOP $'!L41)/('GDP $'!$B41+'GDP $'!$C41)*100*4*1000000000</f>
        <v>-3271198406.6466703</v>
      </c>
      <c r="M41" s="3">
        <f>+('JAP BOP $'!M41+'KOR BOP $'!M41)/('GDP $'!$B41+'GDP $'!$C41)*100*4*1000000000</f>
        <v>-1328785229.7694623</v>
      </c>
      <c r="N41" s="3">
        <f>+('JAP BOP $'!N41+'KOR BOP $'!N41)/('GDP $'!$B41+'GDP $'!$C41)*100*4*1000000000</f>
        <v>-2004958085.3808279</v>
      </c>
      <c r="O41" s="3">
        <f>+('JAP BOP $'!O41+'KOR BOP $'!O41)/('GDP $'!$B41+'GDP $'!$C41)*100*4*1000000000</f>
        <v>-836124944.38674915</v>
      </c>
      <c r="P41" s="3">
        <f>+('JAP BOP $'!P41+'KOR BOP $'!P41)/('GDP $'!$B41+'GDP $'!$C41)*100*4*1000000000</f>
        <v>-1266240321.265842</v>
      </c>
      <c r="Q41" s="3">
        <f>+('JAP BOP $'!Q41+'KOR BOP $'!Q41)/('GDP $'!$B41+'GDP $'!$C41)*100*4*1000000000</f>
        <v>-492660285.3827132</v>
      </c>
      <c r="R41" s="3">
        <f>+('JAP BOP $'!R41+'KOR BOP $'!R41)/('GDP $'!$B41+'GDP $'!$C41)*100*4*1000000000</f>
        <v>782866220.41722465</v>
      </c>
      <c r="S41" s="3">
        <f>+('JAP BOP $'!S41+'KOR BOP $'!S41)/('GDP $'!$B41+'GDP $'!$C41)*100*4*1000000000</f>
        <v>-1092296510.1526771</v>
      </c>
      <c r="T41" s="3">
        <f>+('JAP BOP $'!T41+'KOR BOP $'!T41)/('GDP $'!$B41+'GDP $'!$C41)*100*4*1000000000</f>
        <v>875266847.27931309</v>
      </c>
      <c r="U41" s="3">
        <f>+('JAP BOP $'!U41+'KOR BOP $'!U41)/('GDP $'!$B41+'GDP $'!$C41)*100*4*1000000000</f>
        <v>0</v>
      </c>
      <c r="V41" s="3">
        <f>+('JAP BOP $'!V41+'KOR BOP $'!V41)/('GDP $'!$B41+'GDP $'!$C41)*100*4*1000000000</f>
        <v>0</v>
      </c>
      <c r="W41" s="3">
        <f>+('JAP BOP $'!W41+'KOR BOP $'!W41)/('GDP $'!$B41+'GDP $'!$C41)*100*4*1000000000</f>
        <v>0</v>
      </c>
    </row>
    <row r="42" spans="1:23" x14ac:dyDescent="0.25">
      <c r="A42" s="2">
        <v>45658</v>
      </c>
      <c r="B42" s="3">
        <f>+('JAP BOP $'!B42+'KOR BOP $'!B42)/('GDP $'!$B42+'GDP $'!$C42)*100*4*1000000000</f>
        <v>23743390080.343063</v>
      </c>
      <c r="C42" s="3">
        <f>+('JAP BOP $'!C42+'KOR BOP $'!C42)/('GDP $'!$B42+'GDP $'!$C42)*100*4*1000000000</f>
        <v>22676532171.743004</v>
      </c>
      <c r="D42" s="3">
        <f>+('JAP BOP $'!D42+'KOR BOP $'!D42)/('GDP $'!$B42+'GDP $'!$C42)*100*4*1000000000</f>
        <v>6449139826.7640009</v>
      </c>
      <c r="E42" s="3">
        <f>+('JAP BOP $'!E42+'KOR BOP $'!E42)/('GDP $'!$B42+'GDP $'!$C42)*100*4*1000000000</f>
        <v>7280280550.3472719</v>
      </c>
      <c r="F42" s="3">
        <f>+('JAP BOP $'!F42+'KOR BOP $'!F42)/('GDP $'!$B42+'GDP $'!$C42)*100*4*1000000000</f>
        <v>9198882414.9917164</v>
      </c>
      <c r="G42" s="3">
        <f>+('JAP BOP $'!G42+'KOR BOP $'!G42)/('GDP $'!$B42+'GDP $'!$C42)*100*4*1000000000</f>
        <v>3666569177.6391597</v>
      </c>
      <c r="H42" s="3">
        <f>+('JAP BOP $'!H42+'KOR BOP $'!H42)/('GDP $'!$B42+'GDP $'!$C42)*100*4*1000000000</f>
        <v>856573682.98171306</v>
      </c>
      <c r="I42" s="3">
        <f>+('JAP BOP $'!I42+'KOR BOP $'!I42)/('GDP $'!$B42+'GDP $'!$C42)*100*4*1000000000</f>
        <v>1434303693.1843231</v>
      </c>
      <c r="J42" s="3">
        <f>+('JAP BOP $'!J42+'KOR BOP $'!J42)/('GDP $'!$B42+'GDP $'!$C42)*100*4*1000000000</f>
        <v>3576241500.4481792</v>
      </c>
      <c r="K42" s="3">
        <f>+('JAP BOP $'!K42+'KOR BOP $'!K42)/('GDP $'!$B42+'GDP $'!$C42)*100*4*1000000000</f>
        <v>870441610.83775282</v>
      </c>
      <c r="L42" s="3">
        <f>+('JAP BOP $'!L42+'KOR BOP $'!L42)/('GDP $'!$B42+'GDP $'!$C42)*100*4*1000000000</f>
        <v>5228213331.4067259</v>
      </c>
      <c r="M42" s="3">
        <f>+('JAP BOP $'!M42+'KOR BOP $'!M42)/('GDP $'!$B42+'GDP $'!$C42)*100*4*1000000000</f>
        <v>1625036308.6006873</v>
      </c>
      <c r="N42" s="3">
        <f>+('JAP BOP $'!N42+'KOR BOP $'!N42)/('GDP $'!$B42+'GDP $'!$C42)*100*4*1000000000</f>
        <v>2935593952.7834101</v>
      </c>
      <c r="O42" s="3">
        <f>+('JAP BOP $'!O42+'KOR BOP $'!O42)/('GDP $'!$B42+'GDP $'!$C42)*100*4*1000000000</f>
        <v>-1716044800.7676208</v>
      </c>
      <c r="P42" s="3">
        <f>+('JAP BOP $'!P42+'KOR BOP $'!P42)/('GDP $'!$B42+'GDP $'!$C42)*100*4*1000000000</f>
        <v>2292619378.6233158</v>
      </c>
      <c r="Q42" s="3">
        <f>+('JAP BOP $'!Q42+'KOR BOP $'!Q42)/('GDP $'!$B42+'GDP $'!$C42)*100*4*1000000000</f>
        <v>3341081109.3683081</v>
      </c>
      <c r="R42" s="3">
        <f>+('JAP BOP $'!R42+'KOR BOP $'!R42)/('GDP $'!$B42+'GDP $'!$C42)*100*4*1000000000</f>
        <v>-2570239709.8053284</v>
      </c>
      <c r="S42" s="3">
        <f>+('JAP BOP $'!S42+'KOR BOP $'!S42)/('GDP $'!$B42+'GDP $'!$C42)*100*4*1000000000</f>
        <v>534466891.29621869</v>
      </c>
      <c r="T42" s="3">
        <f>+('JAP BOP $'!T42+'KOR BOP $'!T42)/('GDP $'!$B42+'GDP $'!$C42)*100*4*1000000000</f>
        <v>-373780018.69888979</v>
      </c>
      <c r="U42" s="3">
        <f>+('JAP BOP $'!U42+'KOR BOP $'!U42)/('GDP $'!$B42+'GDP $'!$C42)*100*4*1000000000</f>
        <v>0</v>
      </c>
      <c r="V42" s="3">
        <f>+('JAP BOP $'!V42+'KOR BOP $'!V42)/('GDP $'!$B42+'GDP $'!$C42)*100*4*1000000000</f>
        <v>0</v>
      </c>
      <c r="W42" s="3">
        <f>+('JAP BOP $'!W42+'KOR BOP $'!W42)/('GDP $'!$B42+'GDP $'!$C42)*100*4*1000000000</f>
        <v>0</v>
      </c>
    </row>
    <row r="43" spans="1:23" x14ac:dyDescent="0.25">
      <c r="A43" s="2">
        <v>45748</v>
      </c>
      <c r="B43" s="3">
        <f>+('JAP BOP $'!B43+'KOR BOP $'!B43)/('GDP $'!$B43+'GDP $'!$C43)*100*4*1000000000</f>
        <v>22756399507.458485</v>
      </c>
      <c r="C43" s="3">
        <f>+('JAP BOP $'!C43+'KOR BOP $'!C43)/('GDP $'!$B43+'GDP $'!$C43)*100*4*1000000000</f>
        <v>20872232602.604805</v>
      </c>
      <c r="D43" s="3">
        <f>+('JAP BOP $'!D43+'KOR BOP $'!D43)/('GDP $'!$B43+'GDP $'!$C43)*100*4*1000000000</f>
        <v>6388842738.0728579</v>
      </c>
      <c r="E43" s="3">
        <f>+('JAP BOP $'!E43+'KOR BOP $'!E43)/('GDP $'!$B43+'GDP $'!$C43)*100*4*1000000000</f>
        <v>7110812613.999053</v>
      </c>
      <c r="F43" s="3">
        <f>+('JAP BOP $'!F43+'KOR BOP $'!F43)/('GDP $'!$B43+'GDP $'!$C43)*100*4*1000000000</f>
        <v>8375492648.2359762</v>
      </c>
      <c r="G43" s="3">
        <f>+('JAP BOP $'!G43+'KOR BOP $'!G43)/('GDP $'!$B43+'GDP $'!$C43)*100*4*1000000000</f>
        <v>3611265752.6159801</v>
      </c>
      <c r="H43" s="3">
        <f>+('JAP BOP $'!H43+'KOR BOP $'!H43)/('GDP $'!$B43+'GDP $'!$C43)*100*4*1000000000</f>
        <v>735460832.35401344</v>
      </c>
      <c r="I43" s="3">
        <f>+('JAP BOP $'!I43+'KOR BOP $'!I43)/('GDP $'!$B43+'GDP $'!$C43)*100*4*1000000000</f>
        <v>1562452748.0697262</v>
      </c>
      <c r="J43" s="3">
        <f>+('JAP BOP $'!J43+'KOR BOP $'!J43)/('GDP $'!$B43+'GDP $'!$C43)*100*4*1000000000</f>
        <v>4602885174.6077175</v>
      </c>
      <c r="K43" s="3">
        <f>+('JAP BOP $'!K43+'KOR BOP $'!K43)/('GDP $'!$B43+'GDP $'!$C43)*100*4*1000000000</f>
        <v>773463213.47914612</v>
      </c>
      <c r="L43" s="3">
        <f>+('JAP BOP $'!L43+'KOR BOP $'!L43)/('GDP $'!$B43+'GDP $'!$C43)*100*4*1000000000</f>
        <v>4356096234.1181059</v>
      </c>
      <c r="M43" s="3">
        <f>+('JAP BOP $'!M43+'KOR BOP $'!M43)/('GDP $'!$B43+'GDP $'!$C43)*100*4*1000000000</f>
        <v>7227322911.1655512</v>
      </c>
      <c r="N43" s="3">
        <f>+('JAP BOP $'!N43+'KOR BOP $'!N43)/('GDP $'!$B43+'GDP $'!$C43)*100*4*1000000000</f>
        <v>945783647.15084147</v>
      </c>
      <c r="O43" s="3">
        <f>+('JAP BOP $'!O43+'KOR BOP $'!O43)/('GDP $'!$B43+'GDP $'!$C43)*100*4*1000000000</f>
        <v>2062694592.5681763</v>
      </c>
      <c r="P43" s="3">
        <f>+('JAP BOP $'!P43+'KOR BOP $'!P43)/('GDP $'!$B43+'GDP $'!$C43)*100*4*1000000000</f>
        <v>3410312586.9672642</v>
      </c>
      <c r="Q43" s="3">
        <f>+('JAP BOP $'!Q43+'KOR BOP $'!Q43)/('GDP $'!$B43+'GDP $'!$C43)*100*4*1000000000</f>
        <v>5164628318.5973749</v>
      </c>
      <c r="R43" s="3">
        <f>+('JAP BOP $'!R43+'KOR BOP $'!R43)/('GDP $'!$B43+'GDP $'!$C43)*100*4*1000000000</f>
        <v>3240831596.3936272</v>
      </c>
      <c r="S43" s="3">
        <f>+('JAP BOP $'!S43+'KOR BOP $'!S43)/('GDP $'!$B43+'GDP $'!$C43)*100*4*1000000000</f>
        <v>-1185770225.1810219</v>
      </c>
      <c r="T43" s="3">
        <f>+('JAP BOP $'!T43+'KOR BOP $'!T43)/('GDP $'!$B43+'GDP $'!$C43)*100*4*1000000000</f>
        <v>272265641.2094633</v>
      </c>
      <c r="U43" s="3">
        <f>+('JAP BOP $'!U43+'KOR BOP $'!U43)/('GDP $'!$B43+'GDP $'!$C43)*100*4*1000000000</f>
        <v>0</v>
      </c>
      <c r="V43" s="3">
        <f>+('JAP BOP $'!V43+'KOR BOP $'!V43)/('GDP $'!$B43+'GDP $'!$C43)*100*4*1000000000</f>
        <v>0</v>
      </c>
      <c r="W43" s="3">
        <f>+('JAP BOP $'!W43+'KOR BOP $'!W43)/('GDP $'!$B43+'GDP $'!$C43)*100*4*1000000000</f>
        <v>0</v>
      </c>
    </row>
    <row r="44" spans="1:23" x14ac:dyDescent="0.25">
      <c r="A44" s="2">
        <v>45839</v>
      </c>
      <c r="B44" s="3">
        <f>+('JAP BOP $'!B44+'KOR BOP $'!B44)/('GDP $'!$B44+'GDP $'!$C44)*100*4*1000000000</f>
        <v>23010813378.240997</v>
      </c>
      <c r="C44" s="3">
        <f>+('JAP BOP $'!C44+'KOR BOP $'!C44)/('GDP $'!$B44+'GDP $'!$C44)*100*4*1000000000</f>
        <v>21121506154.768627</v>
      </c>
      <c r="D44" s="3">
        <f>+('JAP BOP $'!D44+'KOR BOP $'!D44)/('GDP $'!$B44+'GDP $'!$C44)*100*4*1000000000</f>
        <v>6283920737.1310863</v>
      </c>
      <c r="E44" s="3">
        <f>+('JAP BOP $'!E44+'KOR BOP $'!E44)/('GDP $'!$B44+'GDP $'!$C44)*100*4*1000000000</f>
        <v>7270765194.3415756</v>
      </c>
      <c r="F44" s="3">
        <f>+('JAP BOP $'!F44+'KOR BOP $'!F44)/('GDP $'!$B44+'GDP $'!$C44)*100*4*1000000000</f>
        <v>8927159901.2538681</v>
      </c>
      <c r="G44" s="3">
        <f>+('JAP BOP $'!G44+'KOR BOP $'!G44)/('GDP $'!$B44+'GDP $'!$C44)*100*4*1000000000</f>
        <v>3811336731.6164007</v>
      </c>
      <c r="H44" s="3">
        <f>+('JAP BOP $'!H44+'KOR BOP $'!H44)/('GDP $'!$B44+'GDP $'!$C44)*100*4*1000000000</f>
        <v>812627152.27967405</v>
      </c>
      <c r="I44" s="3">
        <f>+('JAP BOP $'!I44+'KOR BOP $'!I44)/('GDP $'!$B44+'GDP $'!$C44)*100*4*1000000000</f>
        <v>1493101217.2362947</v>
      </c>
      <c r="J44" s="3">
        <f>+('JAP BOP $'!J44+'KOR BOP $'!J44)/('GDP $'!$B44+'GDP $'!$C44)*100*4*1000000000</f>
        <v>3451087128.84132</v>
      </c>
      <c r="K44" s="3">
        <f>+('JAP BOP $'!K44+'KOR BOP $'!K44)/('GDP $'!$B44+'GDP $'!$C44)*100*4*1000000000</f>
        <v>685588366.44374835</v>
      </c>
      <c r="L44" s="3">
        <f>+('JAP BOP $'!L44+'KOR BOP $'!L44)/('GDP $'!$B44+'GDP $'!$C44)*100*4*1000000000</f>
        <v>3727708762.8740544</v>
      </c>
      <c r="M44" s="3">
        <f>+('JAP BOP $'!M44+'KOR BOP $'!M44)/('GDP $'!$B44+'GDP $'!$C44)*100*4*1000000000</f>
        <v>3082137822.4292183</v>
      </c>
      <c r="N44" s="3">
        <f>+('JAP BOP $'!N44+'KOR BOP $'!N44)/('GDP $'!$B44+'GDP $'!$C44)*100*4*1000000000</f>
        <v>1572331305.3820944</v>
      </c>
      <c r="O44" s="3">
        <f>+('JAP BOP $'!O44+'KOR BOP $'!O44)/('GDP $'!$B44+'GDP $'!$C44)*100*4*1000000000</f>
        <v>1241322528.6919398</v>
      </c>
      <c r="P44" s="3">
        <f>+('JAP BOP $'!P44+'KOR BOP $'!P44)/('GDP $'!$B44+'GDP $'!$C44)*100*4*1000000000</f>
        <v>2155377457.4919605</v>
      </c>
      <c r="Q44" s="3">
        <f>+('JAP BOP $'!Q44+'KOR BOP $'!Q44)/('GDP $'!$B44+'GDP $'!$C44)*100*4*1000000000</f>
        <v>1840815293.7372787</v>
      </c>
      <c r="R44" s="3">
        <f>+('JAP BOP $'!R44+'KOR BOP $'!R44)/('GDP $'!$B44+'GDP $'!$C44)*100*4*1000000000</f>
        <v>988707108.99321234</v>
      </c>
      <c r="S44" s="3">
        <f>+('JAP BOP $'!S44+'KOR BOP $'!S44)/('GDP $'!$B44+'GDP $'!$C44)*100*4*1000000000</f>
        <v>114256626.48807684</v>
      </c>
      <c r="T44" s="3">
        <f>+('JAP BOP $'!T44+'KOR BOP $'!T44)/('GDP $'!$B44+'GDP $'!$C44)*100*4*1000000000</f>
        <v>1076581242.6353867</v>
      </c>
      <c r="U44" s="3">
        <f>+('JAP BOP $'!U44+'KOR BOP $'!U44)/('GDP $'!$B44+'GDP $'!$C44)*100*4*1000000000</f>
        <v>0</v>
      </c>
      <c r="V44" s="3">
        <f>+('JAP BOP $'!V44+'KOR BOP $'!V44)/('GDP $'!$B44+'GDP $'!$C44)*100*4*1000000000</f>
        <v>0</v>
      </c>
      <c r="W44" s="3">
        <f>+('JAP BOP $'!W44+'KOR BOP $'!W44)/('GDP $'!$B44+'GDP $'!$C44)*100*4*1000000000</f>
        <v>0</v>
      </c>
    </row>
    <row r="46" spans="1:23" x14ac:dyDescent="0.25">
      <c r="B46" s="6" t="s">
        <v>64</v>
      </c>
      <c r="C46" t="s">
        <v>65</v>
      </c>
      <c r="D46" t="s">
        <v>81</v>
      </c>
      <c r="E46" t="s">
        <v>82</v>
      </c>
      <c r="F46" t="s">
        <v>83</v>
      </c>
    </row>
    <row r="47" spans="1:23" x14ac:dyDescent="0.25">
      <c r="A47" s="2">
        <v>42005</v>
      </c>
      <c r="B47" s="5">
        <f>+B2-C2</f>
        <v>1750368486.7293892</v>
      </c>
      <c r="C47" s="5">
        <f>+D2-E2</f>
        <v>-602687992.19388962</v>
      </c>
      <c r="D47" s="5">
        <f t="shared" ref="D47:D88" si="0">+F2-G2</f>
        <v>3131306916.3868489</v>
      </c>
      <c r="E47" s="5">
        <f t="shared" ref="E47:E88" si="1">+H2-I2</f>
        <v>-352042360.31170797</v>
      </c>
      <c r="F47" s="5">
        <f t="shared" ref="F47:F88" si="2">+SUM(B47:E47)</f>
        <v>3926945050.6106405</v>
      </c>
    </row>
    <row r="48" spans="1:23" x14ac:dyDescent="0.25">
      <c r="A48" s="2">
        <v>42095</v>
      </c>
      <c r="B48" s="5">
        <f t="shared" ref="B48:B88" si="3">+B3-C3</f>
        <v>1931488438.6083069</v>
      </c>
      <c r="C48" s="5">
        <f t="shared" ref="C48:C88" si="4">+D3-E3</f>
        <v>-556916096.46849871</v>
      </c>
      <c r="D48" s="5">
        <f t="shared" si="0"/>
        <v>3042211700.9247723</v>
      </c>
      <c r="E48" s="5">
        <f t="shared" si="1"/>
        <v>-361797190.86241168</v>
      </c>
      <c r="F48" s="5">
        <f t="shared" si="2"/>
        <v>4054986852.2021694</v>
      </c>
    </row>
    <row r="49" spans="1:6" x14ac:dyDescent="0.25">
      <c r="A49" s="2">
        <v>42186</v>
      </c>
      <c r="B49" s="5">
        <f t="shared" si="3"/>
        <v>1700775016.5739403</v>
      </c>
      <c r="C49" s="5">
        <f t="shared" si="4"/>
        <v>-366089877.90296078</v>
      </c>
      <c r="D49" s="5">
        <f t="shared" si="0"/>
        <v>2978397331.8358903</v>
      </c>
      <c r="E49" s="5">
        <f t="shared" si="1"/>
        <v>-353918844.08848804</v>
      </c>
      <c r="F49" s="5">
        <f t="shared" si="2"/>
        <v>3959163626.4183822</v>
      </c>
    </row>
    <row r="50" spans="1:6" x14ac:dyDescent="0.25">
      <c r="A50" s="2">
        <v>42278</v>
      </c>
      <c r="B50" s="5">
        <f t="shared" si="3"/>
        <v>2158797315.1987743</v>
      </c>
      <c r="C50" s="5">
        <f t="shared" si="4"/>
        <v>-518656335.46495438</v>
      </c>
      <c r="D50" s="5">
        <f t="shared" si="0"/>
        <v>2955447517.1750684</v>
      </c>
      <c r="E50" s="5">
        <f t="shared" si="1"/>
        <v>-363002172.91868603</v>
      </c>
      <c r="F50" s="5">
        <f t="shared" si="2"/>
        <v>4232586323.990202</v>
      </c>
    </row>
    <row r="51" spans="1:6" x14ac:dyDescent="0.25">
      <c r="A51" s="2">
        <v>42370</v>
      </c>
      <c r="B51" s="5">
        <f t="shared" si="3"/>
        <v>2550365782.600378</v>
      </c>
      <c r="C51" s="5">
        <f t="shared" si="4"/>
        <v>-237903408.40325737</v>
      </c>
      <c r="D51" s="5">
        <f t="shared" si="0"/>
        <v>2893710532.3213577</v>
      </c>
      <c r="E51" s="5">
        <f t="shared" si="1"/>
        <v>-362397544.00701404</v>
      </c>
      <c r="F51" s="5">
        <f t="shared" si="2"/>
        <v>4843775362.5114641</v>
      </c>
    </row>
    <row r="52" spans="1:6" x14ac:dyDescent="0.25">
      <c r="A52" s="2">
        <v>42461</v>
      </c>
      <c r="B52" s="5">
        <f t="shared" si="3"/>
        <v>2697437580.2608147</v>
      </c>
      <c r="C52" s="5">
        <f t="shared" si="4"/>
        <v>-490757979.10296297</v>
      </c>
      <c r="D52" s="5">
        <f t="shared" si="0"/>
        <v>2783767879.2638102</v>
      </c>
      <c r="E52" s="5">
        <f t="shared" si="1"/>
        <v>-392521252.19808352</v>
      </c>
      <c r="F52" s="5">
        <f t="shared" si="2"/>
        <v>4597926228.2235775</v>
      </c>
    </row>
    <row r="53" spans="1:6" x14ac:dyDescent="0.25">
      <c r="A53" s="2">
        <v>42552</v>
      </c>
      <c r="B53" s="5">
        <f t="shared" si="3"/>
        <v>2316898528.7571392</v>
      </c>
      <c r="C53" s="5">
        <f t="shared" si="4"/>
        <v>-478983489.2393012</v>
      </c>
      <c r="D53" s="5">
        <f t="shared" si="0"/>
        <v>2653987418.95889</v>
      </c>
      <c r="E53" s="5">
        <f t="shared" si="1"/>
        <v>-450638431.93585563</v>
      </c>
      <c r="F53" s="5">
        <f t="shared" si="2"/>
        <v>4041264026.5408726</v>
      </c>
    </row>
    <row r="54" spans="1:6" x14ac:dyDescent="0.25">
      <c r="A54" s="2">
        <v>42644</v>
      </c>
      <c r="B54" s="5">
        <f t="shared" si="3"/>
        <v>2427622345.3176384</v>
      </c>
      <c r="C54" s="5">
        <f t="shared" si="4"/>
        <v>-490581177.67236757</v>
      </c>
      <c r="D54" s="5">
        <f t="shared" si="0"/>
        <v>2603683646.0922966</v>
      </c>
      <c r="E54" s="5">
        <f t="shared" si="1"/>
        <v>-345679231.38578773</v>
      </c>
      <c r="F54" s="5">
        <f t="shared" si="2"/>
        <v>4195045582.3517799</v>
      </c>
    </row>
    <row r="55" spans="1:6" x14ac:dyDescent="0.25">
      <c r="A55" s="2">
        <v>42736</v>
      </c>
      <c r="B55" s="5">
        <f t="shared" si="3"/>
        <v>2544284255.6653652</v>
      </c>
      <c r="C55" s="5">
        <f t="shared" si="4"/>
        <v>-706190026.59285259</v>
      </c>
      <c r="D55" s="5">
        <f t="shared" si="0"/>
        <v>3012705950.6305747</v>
      </c>
      <c r="E55" s="5">
        <f t="shared" si="1"/>
        <v>-327046420.84132504</v>
      </c>
      <c r="F55" s="5">
        <f t="shared" si="2"/>
        <v>4523753758.861762</v>
      </c>
    </row>
    <row r="56" spans="1:6" x14ac:dyDescent="0.25">
      <c r="A56" s="2">
        <v>42826</v>
      </c>
      <c r="B56" s="5">
        <f t="shared" si="3"/>
        <v>2130168977.6390839</v>
      </c>
      <c r="C56" s="5">
        <f t="shared" si="4"/>
        <v>-603872903.67669916</v>
      </c>
      <c r="D56" s="5">
        <f t="shared" si="0"/>
        <v>2622165361.6683435</v>
      </c>
      <c r="E56" s="5">
        <f t="shared" si="1"/>
        <v>-370985810.52250969</v>
      </c>
      <c r="F56" s="5">
        <f t="shared" si="2"/>
        <v>3777475625.1082187</v>
      </c>
    </row>
    <row r="57" spans="1:6" x14ac:dyDescent="0.25">
      <c r="A57" s="2">
        <v>42917</v>
      </c>
      <c r="B57" s="5">
        <f t="shared" si="3"/>
        <v>2519019854.7362576</v>
      </c>
      <c r="C57" s="5">
        <f t="shared" si="4"/>
        <v>-631488144.21922207</v>
      </c>
      <c r="D57" s="5">
        <f t="shared" si="0"/>
        <v>3094042554.8020406</v>
      </c>
      <c r="E57" s="5">
        <f t="shared" si="1"/>
        <v>-435757595.46667159</v>
      </c>
      <c r="F57" s="5">
        <f t="shared" si="2"/>
        <v>4545816669.8524046</v>
      </c>
    </row>
    <row r="58" spans="1:6" x14ac:dyDescent="0.25">
      <c r="A58" s="2">
        <v>43009</v>
      </c>
      <c r="B58" s="5">
        <f t="shared" si="3"/>
        <v>2314738545.2129936</v>
      </c>
      <c r="C58" s="5">
        <f t="shared" si="4"/>
        <v>-649154430.96172667</v>
      </c>
      <c r="D58" s="5">
        <f t="shared" si="0"/>
        <v>2830332383.906179</v>
      </c>
      <c r="E58" s="5">
        <f t="shared" si="1"/>
        <v>-420648628.64322871</v>
      </c>
      <c r="F58" s="5">
        <f t="shared" si="2"/>
        <v>4075267869.5142174</v>
      </c>
    </row>
    <row r="59" spans="1:6" x14ac:dyDescent="0.25">
      <c r="A59" s="2">
        <v>43101</v>
      </c>
      <c r="B59" s="5">
        <f t="shared" si="3"/>
        <v>1880167243.1403465</v>
      </c>
      <c r="C59" s="5">
        <f t="shared" si="4"/>
        <v>-552249261.52156019</v>
      </c>
      <c r="D59" s="5">
        <f t="shared" si="0"/>
        <v>2822227749.2652245</v>
      </c>
      <c r="E59" s="5">
        <f t="shared" si="1"/>
        <v>-439029207.04540205</v>
      </c>
      <c r="F59" s="5">
        <f t="shared" si="2"/>
        <v>3711116523.8386087</v>
      </c>
    </row>
    <row r="60" spans="1:6" x14ac:dyDescent="0.25">
      <c r="A60" s="2">
        <v>43191</v>
      </c>
      <c r="B60" s="5">
        <f t="shared" si="3"/>
        <v>2295093799.0962448</v>
      </c>
      <c r="C60" s="5">
        <f t="shared" si="4"/>
        <v>-627956873.52094841</v>
      </c>
      <c r="D60" s="5">
        <f t="shared" si="0"/>
        <v>2856617412.4567204</v>
      </c>
      <c r="E60" s="5">
        <f t="shared" si="1"/>
        <v>-386634061.619555</v>
      </c>
      <c r="F60" s="5">
        <f t="shared" si="2"/>
        <v>4137120276.4124618</v>
      </c>
    </row>
    <row r="61" spans="1:6" x14ac:dyDescent="0.25">
      <c r="A61" s="2">
        <v>43282</v>
      </c>
      <c r="B61" s="5">
        <f t="shared" si="3"/>
        <v>1883563708.0754585</v>
      </c>
      <c r="C61" s="5">
        <f t="shared" si="4"/>
        <v>-550817434.06190395</v>
      </c>
      <c r="D61" s="5">
        <f t="shared" si="0"/>
        <v>2940957679.537611</v>
      </c>
      <c r="E61" s="5">
        <f t="shared" si="1"/>
        <v>-376716071.69114542</v>
      </c>
      <c r="F61" s="5">
        <f t="shared" si="2"/>
        <v>3896987881.8600202</v>
      </c>
    </row>
    <row r="62" spans="1:6" x14ac:dyDescent="0.25">
      <c r="A62" s="2">
        <v>43374</v>
      </c>
      <c r="B62" s="5">
        <f t="shared" si="3"/>
        <v>1098246563.9788857</v>
      </c>
      <c r="C62" s="5">
        <f t="shared" si="4"/>
        <v>-541903954.53380871</v>
      </c>
      <c r="D62" s="5">
        <f t="shared" si="0"/>
        <v>2846063085.1033888</v>
      </c>
      <c r="E62" s="5">
        <f t="shared" si="1"/>
        <v>-325291076.65007371</v>
      </c>
      <c r="F62" s="5">
        <f t="shared" si="2"/>
        <v>3077114617.8983922</v>
      </c>
    </row>
    <row r="63" spans="1:6" x14ac:dyDescent="0.25">
      <c r="A63" s="2">
        <v>43466</v>
      </c>
      <c r="B63" s="5">
        <f t="shared" si="3"/>
        <v>1427327219.0113335</v>
      </c>
      <c r="C63" s="5">
        <f t="shared" si="4"/>
        <v>-582170404.87114811</v>
      </c>
      <c r="D63" s="5">
        <f t="shared" si="0"/>
        <v>2983909521.2138529</v>
      </c>
      <c r="E63" s="5">
        <f t="shared" si="1"/>
        <v>-252108130.06594908</v>
      </c>
      <c r="F63" s="5">
        <f t="shared" si="2"/>
        <v>3576958205.2880893</v>
      </c>
    </row>
    <row r="64" spans="1:6" x14ac:dyDescent="0.25">
      <c r="A64" s="2">
        <v>43556</v>
      </c>
      <c r="B64" s="5">
        <f t="shared" si="3"/>
        <v>938656198.20756912</v>
      </c>
      <c r="C64" s="5">
        <f t="shared" si="4"/>
        <v>-418132925.95775986</v>
      </c>
      <c r="D64" s="5">
        <f t="shared" si="0"/>
        <v>3033002221.761858</v>
      </c>
      <c r="E64" s="5">
        <f t="shared" si="1"/>
        <v>-220785756.75672972</v>
      </c>
      <c r="F64" s="5">
        <f t="shared" si="2"/>
        <v>3332739737.2549376</v>
      </c>
    </row>
    <row r="65" spans="1:6" x14ac:dyDescent="0.25">
      <c r="A65" s="2">
        <v>43647</v>
      </c>
      <c r="B65" s="5">
        <f t="shared" si="3"/>
        <v>1007377649.7331562</v>
      </c>
      <c r="C65" s="5">
        <f t="shared" si="4"/>
        <v>-649561329.76936626</v>
      </c>
      <c r="D65" s="5">
        <f t="shared" si="0"/>
        <v>3207266913.1433225</v>
      </c>
      <c r="E65" s="5">
        <f t="shared" si="1"/>
        <v>-325090927.18813062</v>
      </c>
      <c r="F65" s="5">
        <f t="shared" si="2"/>
        <v>3239992305.9189816</v>
      </c>
    </row>
    <row r="66" spans="1:6" x14ac:dyDescent="0.25">
      <c r="A66" s="2">
        <v>43739</v>
      </c>
      <c r="B66" s="5">
        <f t="shared" si="3"/>
        <v>1245435647.3860378</v>
      </c>
      <c r="C66" s="5">
        <f t="shared" si="4"/>
        <v>-528160152.00174046</v>
      </c>
      <c r="D66" s="5">
        <f t="shared" si="0"/>
        <v>2976992362.4826717</v>
      </c>
      <c r="E66" s="5">
        <f t="shared" si="1"/>
        <v>-295591193.95426464</v>
      </c>
      <c r="F66" s="5">
        <f t="shared" si="2"/>
        <v>3398676663.9127045</v>
      </c>
    </row>
    <row r="67" spans="1:6" x14ac:dyDescent="0.25">
      <c r="A67" s="2">
        <v>43831</v>
      </c>
      <c r="B67" s="5">
        <f t="shared" si="3"/>
        <v>1412745234.8587742</v>
      </c>
      <c r="C67" s="5">
        <f t="shared" si="4"/>
        <v>-775626898.48202848</v>
      </c>
      <c r="D67" s="5">
        <f t="shared" si="0"/>
        <v>3280454894.7522116</v>
      </c>
      <c r="E67" s="5">
        <f t="shared" si="1"/>
        <v>-256040212.44867408</v>
      </c>
      <c r="F67" s="5">
        <f t="shared" si="2"/>
        <v>3661533018.6802831</v>
      </c>
    </row>
    <row r="68" spans="1:6" x14ac:dyDescent="0.25">
      <c r="A68" s="2">
        <v>43922</v>
      </c>
      <c r="B68" s="5">
        <f t="shared" si="3"/>
        <v>-351106514.66925049</v>
      </c>
      <c r="C68" s="5">
        <f t="shared" si="4"/>
        <v>-813688005.44693375</v>
      </c>
      <c r="D68" s="5">
        <f t="shared" si="0"/>
        <v>2736218070.4094954</v>
      </c>
      <c r="E68" s="5">
        <f t="shared" si="1"/>
        <v>-287916651.94199467</v>
      </c>
      <c r="F68" s="5">
        <f t="shared" si="2"/>
        <v>1283506898.3513165</v>
      </c>
    </row>
    <row r="69" spans="1:6" x14ac:dyDescent="0.25">
      <c r="A69" s="2">
        <v>44013</v>
      </c>
      <c r="B69" s="5">
        <f t="shared" si="3"/>
        <v>1979956931.3101006</v>
      </c>
      <c r="C69" s="5">
        <f t="shared" si="4"/>
        <v>-770330733.81206656</v>
      </c>
      <c r="D69" s="5">
        <f t="shared" si="0"/>
        <v>2556529739.8116827</v>
      </c>
      <c r="E69" s="5">
        <f t="shared" si="1"/>
        <v>-661804746.51654029</v>
      </c>
      <c r="F69" s="5">
        <f t="shared" si="2"/>
        <v>3104351190.7931767</v>
      </c>
    </row>
    <row r="70" spans="1:6" x14ac:dyDescent="0.25">
      <c r="A70" s="2">
        <v>44105</v>
      </c>
      <c r="B70" s="5">
        <f t="shared" si="3"/>
        <v>3014660389.783535</v>
      </c>
      <c r="C70" s="5">
        <f t="shared" si="4"/>
        <v>-572976168.56721544</v>
      </c>
      <c r="D70" s="5">
        <f t="shared" si="0"/>
        <v>2970234045.8575993</v>
      </c>
      <c r="E70" s="5">
        <f t="shared" si="1"/>
        <v>-451949366.62499428</v>
      </c>
      <c r="F70" s="5">
        <f t="shared" si="2"/>
        <v>4959968900.448925</v>
      </c>
    </row>
    <row r="71" spans="1:6" x14ac:dyDescent="0.25">
      <c r="A71" s="2">
        <v>44197</v>
      </c>
      <c r="B71" s="5">
        <f t="shared" si="3"/>
        <v>2186582663.1893673</v>
      </c>
      <c r="C71" s="5">
        <f t="shared" si="4"/>
        <v>-492430295.77881384</v>
      </c>
      <c r="D71" s="5">
        <f t="shared" si="0"/>
        <v>3249970297.5451779</v>
      </c>
      <c r="E71" s="5">
        <f t="shared" si="1"/>
        <v>-366620461.446769</v>
      </c>
      <c r="F71" s="5">
        <f t="shared" si="2"/>
        <v>4577502203.5089626</v>
      </c>
    </row>
    <row r="72" spans="1:6" x14ac:dyDescent="0.25">
      <c r="A72" s="2">
        <v>44287</v>
      </c>
      <c r="B72" s="5">
        <f t="shared" si="3"/>
        <v>1529171012.9412003</v>
      </c>
      <c r="C72" s="5">
        <f t="shared" si="4"/>
        <v>-779449439.37061357</v>
      </c>
      <c r="D72" s="5">
        <f t="shared" si="0"/>
        <v>4221479814.7420902</v>
      </c>
      <c r="E72" s="5">
        <f t="shared" si="1"/>
        <v>-399231430.41915631</v>
      </c>
      <c r="F72" s="5">
        <f t="shared" si="2"/>
        <v>4571969957.8935213</v>
      </c>
    </row>
    <row r="73" spans="1:6" x14ac:dyDescent="0.25">
      <c r="A73" s="2">
        <v>44378</v>
      </c>
      <c r="B73" s="5">
        <f t="shared" si="3"/>
        <v>1053912980.3399353</v>
      </c>
      <c r="C73" s="5">
        <f t="shared" si="4"/>
        <v>-613136444.55662632</v>
      </c>
      <c r="D73" s="5">
        <f t="shared" si="0"/>
        <v>3481137208.8369689</v>
      </c>
      <c r="E73" s="5">
        <f t="shared" si="1"/>
        <v>-374093135.21085471</v>
      </c>
      <c r="F73" s="5">
        <f t="shared" si="2"/>
        <v>3547820609.4094234</v>
      </c>
    </row>
    <row r="74" spans="1:6" x14ac:dyDescent="0.25">
      <c r="A74" s="2">
        <v>44470</v>
      </c>
      <c r="B74" s="5">
        <f t="shared" si="3"/>
        <v>474203779.3494873</v>
      </c>
      <c r="C74" s="5">
        <f t="shared" si="4"/>
        <v>-638944410.3270998</v>
      </c>
      <c r="D74" s="5">
        <f t="shared" si="0"/>
        <v>3843029349.5137939</v>
      </c>
      <c r="E74" s="5">
        <f t="shared" si="1"/>
        <v>-356582524.59675896</v>
      </c>
      <c r="F74" s="5">
        <f t="shared" si="2"/>
        <v>3321706193.9394226</v>
      </c>
    </row>
    <row r="75" spans="1:6" x14ac:dyDescent="0.25">
      <c r="A75" s="2">
        <v>44562</v>
      </c>
      <c r="B75" s="5">
        <f t="shared" si="3"/>
        <v>176455476.73724365</v>
      </c>
      <c r="C75" s="5">
        <f t="shared" si="4"/>
        <v>-670544653.91518307</v>
      </c>
      <c r="D75" s="5">
        <f t="shared" si="0"/>
        <v>4615479817.5765934</v>
      </c>
      <c r="E75" s="5">
        <f t="shared" si="1"/>
        <v>-357251541.3198204</v>
      </c>
      <c r="F75" s="5">
        <f t="shared" si="2"/>
        <v>3764139099.0788336</v>
      </c>
    </row>
    <row r="76" spans="1:6" x14ac:dyDescent="0.25">
      <c r="A76" s="2">
        <v>44652</v>
      </c>
      <c r="B76" s="5">
        <f t="shared" si="3"/>
        <v>-1355571652.2394104</v>
      </c>
      <c r="C76" s="5">
        <f t="shared" si="4"/>
        <v>-647518436.5496273</v>
      </c>
      <c r="D76" s="5">
        <f t="shared" si="0"/>
        <v>4489686189.1824532</v>
      </c>
      <c r="E76" s="5">
        <f t="shared" si="1"/>
        <v>-367833385.70937669</v>
      </c>
      <c r="F76" s="5">
        <f t="shared" si="2"/>
        <v>2118762714.6840386</v>
      </c>
    </row>
    <row r="77" spans="1:6" x14ac:dyDescent="0.25">
      <c r="A77" s="2">
        <v>44743</v>
      </c>
      <c r="B77" s="5">
        <f t="shared" si="3"/>
        <v>-3170204846.8049088</v>
      </c>
      <c r="C77" s="5">
        <f t="shared" si="4"/>
        <v>-1191652591.7319508</v>
      </c>
      <c r="D77" s="5">
        <f t="shared" si="0"/>
        <v>4647597516.9746017</v>
      </c>
      <c r="E77" s="5">
        <f t="shared" si="1"/>
        <v>-345298146.5364176</v>
      </c>
      <c r="F77" s="5">
        <f t="shared" si="2"/>
        <v>-59558068.09867537</v>
      </c>
    </row>
    <row r="78" spans="1:6" x14ac:dyDescent="0.25">
      <c r="A78" s="2">
        <v>44835</v>
      </c>
      <c r="B78" s="5">
        <f t="shared" si="3"/>
        <v>-2726041971.7254562</v>
      </c>
      <c r="C78" s="5">
        <f t="shared" si="4"/>
        <v>-834893110.85846806</v>
      </c>
      <c r="D78" s="5">
        <f t="shared" si="0"/>
        <v>5090827082.4728165</v>
      </c>
      <c r="E78" s="5">
        <f t="shared" si="1"/>
        <v>-414779146.56063294</v>
      </c>
      <c r="F78" s="5">
        <f t="shared" si="2"/>
        <v>1115112853.3282592</v>
      </c>
    </row>
    <row r="79" spans="1:6" x14ac:dyDescent="0.25">
      <c r="A79" s="2">
        <v>44927</v>
      </c>
      <c r="B79" s="5">
        <f t="shared" si="3"/>
        <v>-2005620129.7537994</v>
      </c>
      <c r="C79" s="5">
        <f t="shared" si="4"/>
        <v>-1025849727.4635191</v>
      </c>
      <c r="D79" s="5">
        <f t="shared" si="0"/>
        <v>4841447315.2409534</v>
      </c>
      <c r="E79" s="5">
        <f t="shared" si="1"/>
        <v>-561937641.69138765</v>
      </c>
      <c r="F79" s="5">
        <f t="shared" si="2"/>
        <v>1248039816.3322473</v>
      </c>
    </row>
    <row r="80" spans="1:6" x14ac:dyDescent="0.25">
      <c r="A80" s="2">
        <v>45017</v>
      </c>
      <c r="B80" s="5">
        <f t="shared" si="3"/>
        <v>-237818821.60927963</v>
      </c>
      <c r="C80" s="5">
        <f t="shared" si="4"/>
        <v>-742556731.79668331</v>
      </c>
      <c r="D80" s="5">
        <f t="shared" si="0"/>
        <v>4724940179.992445</v>
      </c>
      <c r="E80" s="5">
        <f t="shared" si="1"/>
        <v>-553764667.18935645</v>
      </c>
      <c r="F80" s="5">
        <f t="shared" si="2"/>
        <v>3190799959.3971257</v>
      </c>
    </row>
    <row r="81" spans="1:6" x14ac:dyDescent="0.25">
      <c r="A81" s="2">
        <v>45108</v>
      </c>
      <c r="B81" s="5">
        <f t="shared" si="3"/>
        <v>764770527.3062706</v>
      </c>
      <c r="C81" s="5">
        <f t="shared" si="4"/>
        <v>-1069674239.761323</v>
      </c>
      <c r="D81" s="5">
        <f t="shared" si="0"/>
        <v>4738122846.946537</v>
      </c>
      <c r="E81" s="5">
        <f t="shared" si="1"/>
        <v>-580182970.57036424</v>
      </c>
      <c r="F81" s="5">
        <f t="shared" si="2"/>
        <v>3853036163.9211206</v>
      </c>
    </row>
    <row r="82" spans="1:6" x14ac:dyDescent="0.25">
      <c r="A82" s="2">
        <v>45200</v>
      </c>
      <c r="B82" s="5">
        <f t="shared" si="3"/>
        <v>899546382.52023315</v>
      </c>
      <c r="C82" s="5">
        <f t="shared" si="4"/>
        <v>-501920934.7851038</v>
      </c>
      <c r="D82" s="5">
        <f t="shared" si="0"/>
        <v>4684718637.1050272</v>
      </c>
      <c r="E82" s="5">
        <f t="shared" si="1"/>
        <v>-557884003.18596709</v>
      </c>
      <c r="F82" s="5">
        <f t="shared" si="2"/>
        <v>4524460081.6541891</v>
      </c>
    </row>
    <row r="83" spans="1:6" x14ac:dyDescent="0.25">
      <c r="A83" s="2">
        <v>45292</v>
      </c>
      <c r="B83" s="5">
        <f t="shared" si="3"/>
        <v>1090287570.7873688</v>
      </c>
      <c r="C83" s="5">
        <f t="shared" si="4"/>
        <v>-968826377.73155022</v>
      </c>
      <c r="D83" s="5">
        <f t="shared" si="0"/>
        <v>4949842665.2936707</v>
      </c>
      <c r="E83" s="5">
        <f t="shared" si="1"/>
        <v>-558182621.78348827</v>
      </c>
      <c r="F83" s="5">
        <f t="shared" si="2"/>
        <v>4513121236.5660009</v>
      </c>
    </row>
    <row r="84" spans="1:6" x14ac:dyDescent="0.25">
      <c r="A84" s="2">
        <v>45383</v>
      </c>
      <c r="B84" s="5">
        <f t="shared" si="3"/>
        <v>1168701758.3572502</v>
      </c>
      <c r="C84" s="5">
        <f t="shared" si="4"/>
        <v>-727303322.16705894</v>
      </c>
      <c r="D84" s="5">
        <f t="shared" si="0"/>
        <v>4971252010.9806414</v>
      </c>
      <c r="E84" s="5">
        <f t="shared" si="1"/>
        <v>-541287764.23890126</v>
      </c>
      <c r="F84" s="5">
        <f t="shared" si="2"/>
        <v>4871362682.9319315</v>
      </c>
    </row>
    <row r="85" spans="1:6" x14ac:dyDescent="0.25">
      <c r="A85" s="2">
        <v>45474</v>
      </c>
      <c r="B85" s="5">
        <f t="shared" si="3"/>
        <v>1198530525.2988434</v>
      </c>
      <c r="C85" s="5">
        <f t="shared" si="4"/>
        <v>-781760688.89251518</v>
      </c>
      <c r="D85" s="5">
        <f t="shared" si="0"/>
        <v>4939721627.6304054</v>
      </c>
      <c r="E85" s="5">
        <f t="shared" si="1"/>
        <v>-595325249.14906096</v>
      </c>
      <c r="F85" s="5">
        <f t="shared" si="2"/>
        <v>4761166214.8876724</v>
      </c>
    </row>
    <row r="86" spans="1:6" x14ac:dyDescent="0.25">
      <c r="A86" s="2">
        <v>45566</v>
      </c>
      <c r="B86" s="5">
        <f t="shared" si="3"/>
        <v>1769440266.2681465</v>
      </c>
      <c r="C86" s="5">
        <f t="shared" si="4"/>
        <v>-429023332.33228302</v>
      </c>
      <c r="D86" s="5">
        <f t="shared" si="0"/>
        <v>4678268021.9814949</v>
      </c>
      <c r="E86" s="5">
        <f t="shared" si="1"/>
        <v>-657539830.35087681</v>
      </c>
      <c r="F86" s="5">
        <f t="shared" si="2"/>
        <v>5361145125.5664816</v>
      </c>
    </row>
    <row r="87" spans="1:6" x14ac:dyDescent="0.25">
      <c r="A87" s="2">
        <v>45658</v>
      </c>
      <c r="B87" s="5">
        <f t="shared" si="3"/>
        <v>1066857908.6000595</v>
      </c>
      <c r="C87" s="5">
        <f t="shared" si="4"/>
        <v>-831140723.58327103</v>
      </c>
      <c r="D87" s="5">
        <f t="shared" si="0"/>
        <v>5532313237.3525562</v>
      </c>
      <c r="E87" s="5">
        <f t="shared" si="1"/>
        <v>-577730010.20261002</v>
      </c>
      <c r="F87" s="5">
        <f t="shared" si="2"/>
        <v>5190300412.1667347</v>
      </c>
    </row>
    <row r="88" spans="1:6" x14ac:dyDescent="0.25">
      <c r="A88" s="2">
        <v>45748</v>
      </c>
      <c r="B88" s="5">
        <f t="shared" si="3"/>
        <v>1884166904.8536797</v>
      </c>
      <c r="C88" s="5">
        <f t="shared" si="4"/>
        <v>-721969875.92619514</v>
      </c>
      <c r="D88" s="5">
        <f t="shared" si="0"/>
        <v>4764226895.6199961</v>
      </c>
      <c r="E88" s="5">
        <f t="shared" si="1"/>
        <v>-826991915.71571279</v>
      </c>
      <c r="F88" s="5">
        <f t="shared" si="2"/>
        <v>5099432008.831768</v>
      </c>
    </row>
    <row r="89" spans="1:6" x14ac:dyDescent="0.25">
      <c r="A89" s="2">
        <v>45839</v>
      </c>
      <c r="B89" s="5">
        <f t="shared" ref="B89" si="5">+B44-C44</f>
        <v>1889307223.4723701</v>
      </c>
      <c r="C89" s="5">
        <f t="shared" ref="C89" si="6">+D44-E44</f>
        <v>-986844457.21048927</v>
      </c>
      <c r="D89" s="5">
        <f t="shared" ref="D89" si="7">+F44-G44</f>
        <v>5115823169.6374674</v>
      </c>
      <c r="E89" s="5">
        <f t="shared" ref="E89" si="8">+H44-I44</f>
        <v>-680474064.95662069</v>
      </c>
      <c r="F89" s="5">
        <f t="shared" ref="F89" si="9">+SUM(B89:E89)</f>
        <v>5337811870.942728</v>
      </c>
    </row>
    <row r="90" spans="1:6" x14ac:dyDescent="0.25">
      <c r="B90" s="6" t="s">
        <v>64</v>
      </c>
      <c r="C90" t="s">
        <v>65</v>
      </c>
      <c r="D90" t="s">
        <v>81</v>
      </c>
      <c r="E90" t="s">
        <v>82</v>
      </c>
      <c r="F90" t="s">
        <v>83</v>
      </c>
    </row>
    <row r="91" spans="1:6" x14ac:dyDescent="0.25">
      <c r="A91" s="1">
        <v>2015</v>
      </c>
      <c r="B91" s="5">
        <f>+SUM(B47:B50)</f>
        <v>7541429257.1104107</v>
      </c>
      <c r="C91" s="5">
        <f>+SUM(C47:C50)</f>
        <v>-2044350302.0303035</v>
      </c>
      <c r="D91" s="5">
        <f>+SUM(D47:D50)</f>
        <v>12107363466.322578</v>
      </c>
      <c r="E91" s="5">
        <f>+SUM(E47:E50)</f>
        <v>-1430760568.181294</v>
      </c>
      <c r="F91" s="5">
        <f>+SUM(F47:F50)</f>
        <v>16173681853.221394</v>
      </c>
    </row>
    <row r="92" spans="1:6" x14ac:dyDescent="0.25">
      <c r="A92">
        <v>2019</v>
      </c>
      <c r="B92" s="5">
        <f>+SUM(B63:B66)</f>
        <v>4618796714.3380966</v>
      </c>
      <c r="C92" s="5">
        <f>+SUM(C63:C66)</f>
        <v>-2178024812.6000147</v>
      </c>
      <c r="D92" s="5">
        <f>+SUM(D63:D66)</f>
        <v>12201171018.601706</v>
      </c>
      <c r="E92" s="5">
        <f>+SUM(E63:E66)</f>
        <v>-1093576007.9650741</v>
      </c>
      <c r="F92" s="5">
        <f>+SUM(F63:F66)</f>
        <v>13548366912.374714</v>
      </c>
    </row>
    <row r="93" spans="1:6" x14ac:dyDescent="0.25">
      <c r="A93">
        <v>2022</v>
      </c>
      <c r="B93" s="5">
        <f>+SUM(B75:B78)</f>
        <v>-7075362994.0325317</v>
      </c>
      <c r="C93" s="5">
        <f>+SUM(C75:C78)</f>
        <v>-3344608793.0552292</v>
      </c>
      <c r="D93" s="5">
        <f>+SUM(D75:D78)</f>
        <v>18843590606.206467</v>
      </c>
      <c r="E93" s="5">
        <f>+SUM(E75:E78)</f>
        <v>-1485162220.1262476</v>
      </c>
      <c r="F93" s="5">
        <f>+SUM(F75:F78)</f>
        <v>6938456598.9924564</v>
      </c>
    </row>
    <row r="94" spans="1:6" x14ac:dyDescent="0.25">
      <c r="A94">
        <v>2024</v>
      </c>
      <c r="B94" s="5">
        <f>+SUM(B83:B86)</f>
        <v>5226960120.7116089</v>
      </c>
      <c r="C94" s="5">
        <f>+SUM(C83:C86)</f>
        <v>-2906913721.1234074</v>
      </c>
      <c r="D94" s="5">
        <f>+SUM(D83:D86)</f>
        <v>19539084325.886211</v>
      </c>
      <c r="E94" s="5">
        <f>+SUM(E83:E86)</f>
        <v>-2352335465.5223274</v>
      </c>
      <c r="F94" s="5">
        <f>+SUM(F83:F86)</f>
        <v>19506795259.952087</v>
      </c>
    </row>
    <row r="96" spans="1:6" x14ac:dyDescent="0.25">
      <c r="B96" t="s">
        <v>84</v>
      </c>
      <c r="C96" t="s">
        <v>85</v>
      </c>
      <c r="D96" t="s">
        <v>86</v>
      </c>
      <c r="E96" t="s">
        <v>87</v>
      </c>
      <c r="F96" t="s">
        <v>73</v>
      </c>
    </row>
    <row r="97" spans="1:6" x14ac:dyDescent="0.25">
      <c r="A97" s="1">
        <v>2015</v>
      </c>
      <c r="B97" s="5">
        <f>+SUM(J2:J5)-SUM(K2:K5)</f>
        <v>10213771806.17741</v>
      </c>
      <c r="C97" s="5">
        <f>++SUM(N2:N5)-SUM(O2:O5)</f>
        <v>11627266906.431999</v>
      </c>
      <c r="D97" s="5">
        <f>+SUM(P2:P5)-SUM(Q2:Q5)</f>
        <v>542092706.03741837</v>
      </c>
      <c r="E97" s="5">
        <f>+SUM(R2:R5)-SUM(S2:S5)</f>
        <v>-5863824070.1438122</v>
      </c>
      <c r="F97" s="5">
        <f>+SUM(T2:T5)</f>
        <v>1136876742.4028323</v>
      </c>
    </row>
    <row r="98" spans="1:6" x14ac:dyDescent="0.25">
      <c r="A98">
        <v>2019</v>
      </c>
      <c r="B98" s="5">
        <f>+SUM(J11:J18)-SUM(K18:K21)</f>
        <v>23223676101.920563</v>
      </c>
      <c r="C98" s="5">
        <f>++SUM(N18:N21)-SUM(O18:O21)</f>
        <v>2171505606.4281011</v>
      </c>
      <c r="D98" s="5">
        <f>+SUM(P18:P21)-SUM(Q18:Q21)</f>
        <v>5295558470.0896454</v>
      </c>
      <c r="E98" s="5">
        <f>+SUM(R18:R21)-SUM(S18:S21)</f>
        <v>-7118632518.1809978</v>
      </c>
      <c r="F98" s="5">
        <f>+SUM(T14:T17)</f>
        <v>2415752750.4542961</v>
      </c>
    </row>
    <row r="99" spans="1:6" x14ac:dyDescent="0.25">
      <c r="A99">
        <v>2022</v>
      </c>
      <c r="B99" s="5">
        <f>+SUM(J30:J33)-SUM(K30:K33)</f>
        <v>11026887076.675417</v>
      </c>
      <c r="C99" s="5">
        <f>++SUM(N30:N33)-SUM(O30:O33)</f>
        <v>4538865710.0283413</v>
      </c>
      <c r="D99" s="5">
        <f>+SUM(P30:P33)-SUM(Q30:Q33)</f>
        <v>-12509242070.052628</v>
      </c>
      <c r="E99" s="5">
        <f>+SUM(R30:R33)-SUM(S30:S33)</f>
        <v>4197576177.8743782</v>
      </c>
      <c r="F99" s="5">
        <f>+SUM(T30:T33)</f>
        <v>-5337679786.0270576</v>
      </c>
    </row>
    <row r="100" spans="1:6" x14ac:dyDescent="0.25">
      <c r="A100">
        <v>2024</v>
      </c>
      <c r="B100" s="5">
        <f>+SUM(J38:J41)-SUM(K38:K41)</f>
        <v>14942935344.775906</v>
      </c>
      <c r="C100" s="5">
        <f>++SUM(N38:N41)-SUM(O38:O41)</f>
        <v>167064309.41076422</v>
      </c>
      <c r="D100" s="5">
        <f>+SUM(P38:P41)-SUM(Q38:Q41)</f>
        <v>9400163695.6422901</v>
      </c>
      <c r="E100" s="5">
        <f>+SUM(R38:R41)-SUM(S38:S41)</f>
        <v>-4792125499.6670628</v>
      </c>
      <c r="F100" s="5">
        <f>+SUM(T38:T41)</f>
        <v>-4823138259.8996696</v>
      </c>
    </row>
    <row r="102" spans="1:6" x14ac:dyDescent="0.25">
      <c r="A10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6A555-C403-744A-9E13-61A76A95B11C}">
  <dimension ref="A1:M43"/>
  <sheetViews>
    <sheetView workbookViewId="0">
      <selection activeCell="M2" sqref="M2"/>
    </sheetView>
  </sheetViews>
  <sheetFormatPr defaultColWidth="11" defaultRowHeight="15.75" x14ac:dyDescent="0.25"/>
  <sheetData>
    <row r="1" spans="1:13" ht="141.75" x14ac:dyDescent="0.25">
      <c r="A1" s="1" t="s">
        <v>0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60</v>
      </c>
      <c r="M1" s="1" t="s">
        <v>91</v>
      </c>
    </row>
    <row r="2" spans="1:13" x14ac:dyDescent="0.25">
      <c r="A2" s="2">
        <v>42005</v>
      </c>
      <c r="B2" s="3">
        <f>+[1]IIP!B2/'[1]Exchange Rate'!$C234</f>
        <v>1013471479729.646</v>
      </c>
      <c r="C2" s="3">
        <f>+[1]IIP!C2/'[1]Exchange Rate'!$C234</f>
        <v>188818160019.06305</v>
      </c>
      <c r="D2" s="3">
        <f>+[1]IIP!D2/'[1]Exchange Rate'!$C234</f>
        <v>2942395178150.1567</v>
      </c>
      <c r="E2" s="3">
        <f>+[1]IIP!E2/'[1]Exchange Rate'!$C234</f>
        <v>2043162647610.6467</v>
      </c>
      <c r="F2" s="3">
        <f>+[1]IIP!F2/'[1]Exchange Rate'!$C234</f>
        <v>1027965310467.3687</v>
      </c>
      <c r="G2" s="3">
        <f>+[1]IIP!G2/'[1]Exchange Rate'!$C234</f>
        <v>1195481039949.0647</v>
      </c>
      <c r="H2" s="3">
        <f>+[1]IIP!H2/'[1]Exchange Rate'!$C234</f>
        <v>1914429867675.8015</v>
      </c>
      <c r="I2" s="3">
        <f>+[1]IIP!I2/'[1]Exchange Rate'!$C234</f>
        <v>847681607661.65759</v>
      </c>
      <c r="J2" s="3">
        <f>+[1]IIP!J2/'[1]Exchange Rate'!$C234</f>
        <v>1367083837660.3108</v>
      </c>
      <c r="K2" s="3">
        <f>+[1]IIP!K2/'[1]Exchange Rate'!$C234</f>
        <v>1507559021764.2944</v>
      </c>
      <c r="L2" s="3">
        <f>+[1]IIP!L2/'[1]Exchange Rate'!$C234</f>
        <v>1109234519127.9329</v>
      </c>
      <c r="M2" s="3">
        <f>+[1]IIP!M2/'[1]Exchange Rate'!$C234</f>
        <v>2677810566470.0425</v>
      </c>
    </row>
    <row r="3" spans="1:13" x14ac:dyDescent="0.25">
      <c r="A3" s="2">
        <v>42095</v>
      </c>
      <c r="B3" s="3">
        <f>+[1]IIP!B3/'[1]Exchange Rate'!$C235</f>
        <v>995325802717.2699</v>
      </c>
      <c r="C3" s="3">
        <f>+[1]IIP!C3/'[1]Exchange Rate'!$C235</f>
        <v>186805601781.03033</v>
      </c>
      <c r="D3" s="3">
        <f>+[1]IIP!D3/'[1]Exchange Rate'!$C235</f>
        <v>2898923790542.7246</v>
      </c>
      <c r="E3" s="3">
        <f>+[1]IIP!E3/'[1]Exchange Rate'!$C235</f>
        <v>2046842526999.8962</v>
      </c>
      <c r="F3" s="3">
        <f>+[1]IIP!F3/'[1]Exchange Rate'!$C235</f>
        <v>1007248133227.0826</v>
      </c>
      <c r="G3" s="3">
        <f>+[1]IIP!G3/'[1]Exchange Rate'!$C235</f>
        <v>1190794667916.4526</v>
      </c>
      <c r="H3" s="3">
        <f>+[1]IIP!H3/'[1]Exchange Rate'!$C235</f>
        <v>1891675657313.6641</v>
      </c>
      <c r="I3" s="3">
        <f>+[1]IIP!I3/'[1]Exchange Rate'!$C235</f>
        <v>856047859090.33398</v>
      </c>
      <c r="J3" s="3">
        <f>+[1]IIP!J3/'[1]Exchange Rate'!$C235</f>
        <v>1363817033521.7417</v>
      </c>
      <c r="K3" s="3">
        <f>+[1]IIP!K3/'[1]Exchange Rate'!$C235</f>
        <v>1566201643948.0703</v>
      </c>
      <c r="L3" s="3">
        <f>+[1]IIP!L3/'[1]Exchange Rate'!$C235</f>
        <v>1068967879790.9376</v>
      </c>
      <c r="M3" s="3">
        <f>+[1]IIP!M3/'[1]Exchange Rate'!$C235</f>
        <v>2531332103339.1953</v>
      </c>
    </row>
    <row r="4" spans="1:13" x14ac:dyDescent="0.25">
      <c r="A4" s="2">
        <v>42186</v>
      </c>
      <c r="B4" s="3">
        <f>+[1]IIP!B4/'[1]Exchange Rate'!$C236</f>
        <v>1066364449650.9902</v>
      </c>
      <c r="C4" s="3">
        <f>+[1]IIP!C4/'[1]Exchange Rate'!$C236</f>
        <v>191501156147.65033</v>
      </c>
      <c r="D4" s="3">
        <f>+[1]IIP!D4/'[1]Exchange Rate'!$C236</f>
        <v>3049267616819.5317</v>
      </c>
      <c r="E4" s="3">
        <f>+[1]IIP!E4/'[1]Exchange Rate'!$C236</f>
        <v>2183384473287.6646</v>
      </c>
      <c r="F4" s="3">
        <f>+[1]IIP!F4/'[1]Exchange Rate'!$C236</f>
        <v>1082036605456.2307</v>
      </c>
      <c r="G4" s="3">
        <f>+[1]IIP!G4/'[1]Exchange Rate'!$C236</f>
        <v>1284324977089.9238</v>
      </c>
      <c r="H4" s="3">
        <f>+[1]IIP!H4/'[1]Exchange Rate'!$C236</f>
        <v>1967231011362.7202</v>
      </c>
      <c r="I4" s="3">
        <f>+[1]IIP!I4/'[1]Exchange Rate'!$C236</f>
        <v>899059496190.93518</v>
      </c>
      <c r="J4" s="3">
        <f>+[1]IIP!J4/'[1]Exchange Rate'!$C236</f>
        <v>1419861972479.8289</v>
      </c>
      <c r="K4" s="3">
        <f>+[1]IIP!K4/'[1]Exchange Rate'!$C236</f>
        <v>1616565169682.916</v>
      </c>
      <c r="L4" s="3">
        <f>+[1]IIP!L4/'[1]Exchange Rate'!$C236</f>
        <v>1133577273987.4646</v>
      </c>
      <c r="M4" s="3">
        <f>+[1]IIP!M4/'[1]Exchange Rate'!$C236</f>
        <v>2649788303585.3242</v>
      </c>
    </row>
    <row r="5" spans="1:13" x14ac:dyDescent="0.25">
      <c r="A5" s="2">
        <v>42278</v>
      </c>
      <c r="B5" s="3">
        <f>+[1]IIP!B5/'[1]Exchange Rate'!$C237</f>
        <v>1170639569533.7405</v>
      </c>
      <c r="C5" s="3">
        <f>+[1]IIP!C5/'[1]Exchange Rate'!$C237</f>
        <v>195838131790.88065</v>
      </c>
      <c r="D5" s="3">
        <f>+[1]IIP!D5/'[1]Exchange Rate'!$C237</f>
        <v>3266670620314.6104</v>
      </c>
      <c r="E5" s="3">
        <f>+[1]IIP!E5/'[1]Exchange Rate'!$C237</f>
        <v>2316261385755.5913</v>
      </c>
      <c r="F5" s="3">
        <f>+[1]IIP!F5/'[1]Exchange Rate'!$C237</f>
        <v>1172406099928.262</v>
      </c>
      <c r="G5" s="3">
        <f>+[1]IIP!G5/'[1]Exchange Rate'!$C237</f>
        <v>1367248912759.8359</v>
      </c>
      <c r="H5" s="3">
        <f>+[1]IIP!H5/'[1]Exchange Rate'!$C237</f>
        <v>2094264520387.5251</v>
      </c>
      <c r="I5" s="3">
        <f>+[1]IIP!I5/'[1]Exchange Rate'!$C237</f>
        <v>949012472995.64819</v>
      </c>
      <c r="J5" s="3">
        <f>+[1]IIP!J5/'[1]Exchange Rate'!$C237</f>
        <v>1541239183351.155</v>
      </c>
      <c r="K5" s="3">
        <f>+[1]IIP!K5/'[1]Exchange Rate'!$C237</f>
        <v>1787511951144.8887</v>
      </c>
      <c r="L5" s="3">
        <f>+[1]IIP!L5/'[1]Exchange Rate'!$C237</f>
        <v>1241698883103.0315</v>
      </c>
      <c r="M5" s="3">
        <f>+[1]IIP!M5/'[1]Exchange Rate'!$C237</f>
        <v>2901256569923.501</v>
      </c>
    </row>
    <row r="6" spans="1:13" x14ac:dyDescent="0.25">
      <c r="A6" s="2">
        <v>42370</v>
      </c>
      <c r="B6" s="3">
        <f>+[1]IIP!B6/'[1]Exchange Rate'!$C238</f>
        <v>1242866632515.125</v>
      </c>
      <c r="C6" s="3">
        <f>+[1]IIP!C6/'[1]Exchange Rate'!$C238</f>
        <v>210785895823.00821</v>
      </c>
      <c r="D6" s="3">
        <f>+[1]IIP!D6/'[1]Exchange Rate'!$C238</f>
        <v>3522796002293.9624</v>
      </c>
      <c r="E6" s="3">
        <f>+[1]IIP!E6/'[1]Exchange Rate'!$C238</f>
        <v>2694936025588.3384</v>
      </c>
      <c r="F6" s="3">
        <f>+[1]IIP!F6/'[1]Exchange Rate'!$C238</f>
        <v>1314067098977.3215</v>
      </c>
      <c r="G6" s="3">
        <f>+[1]IIP!G6/'[1]Exchange Rate'!$C238</f>
        <v>1643717545154.6577</v>
      </c>
      <c r="H6" s="3">
        <f>+[1]IIP!H6/'[1]Exchange Rate'!$C238</f>
        <v>2208728903309.437</v>
      </c>
      <c r="I6" s="3">
        <f>+[1]IIP!I6/'[1]Exchange Rate'!$C238</f>
        <v>1051218480433.7583</v>
      </c>
      <c r="J6" s="3">
        <f>+[1]IIP!J6/'[1]Exchange Rate'!$C238</f>
        <v>1598557952101.5286</v>
      </c>
      <c r="K6" s="3">
        <f>+[1]IIP!K6/'[1]Exchange Rate'!$C238</f>
        <v>1849898394687.5247</v>
      </c>
      <c r="L6" s="3">
        <f>+[1]IIP!L6/'[1]Exchange Rate'!$C238</f>
        <v>1299269317935.7327</v>
      </c>
      <c r="M6" s="3">
        <f>+[1]IIP!M6/'[1]Exchange Rate'!$C238</f>
        <v>2883019260041.9395</v>
      </c>
    </row>
    <row r="7" spans="1:13" x14ac:dyDescent="0.25">
      <c r="A7" s="2">
        <v>42461</v>
      </c>
      <c r="B7" s="3">
        <f>+[1]IIP!B7/'[1]Exchange Rate'!$C239</f>
        <v>1370371658756.2769</v>
      </c>
      <c r="C7" s="3">
        <f>+[1]IIP!C7/'[1]Exchange Rate'!$C239</f>
        <v>224058837997.13864</v>
      </c>
      <c r="D7" s="3">
        <f>+[1]IIP!D7/'[1]Exchange Rate'!$C239</f>
        <v>3734892939741.9146</v>
      </c>
      <c r="E7" s="3">
        <f>+[1]IIP!E7/'[1]Exchange Rate'!$C239</f>
        <v>2925959333968.6333</v>
      </c>
      <c r="F7" s="3">
        <f>+[1]IIP!F7/'[1]Exchange Rate'!$C239</f>
        <v>1402559159352.1631</v>
      </c>
      <c r="G7" s="3">
        <f>+[1]IIP!G7/'[1]Exchange Rate'!$C239</f>
        <v>1831175891459.4214</v>
      </c>
      <c r="H7" s="3">
        <f>+[1]IIP!H7/'[1]Exchange Rate'!$C239</f>
        <v>2332333780387.5327</v>
      </c>
      <c r="I7" s="3">
        <f>+[1]IIP!I7/'[1]Exchange Rate'!$C239</f>
        <v>1094783442507.6957</v>
      </c>
      <c r="J7" s="3">
        <f>+[1]IIP!J7/'[1]Exchange Rate'!$C239</f>
        <v>1676096688867.8311</v>
      </c>
      <c r="K7" s="3">
        <f>+[1]IIP!K7/'[1]Exchange Rate'!$C239</f>
        <v>1997445045193.3601</v>
      </c>
      <c r="L7" s="3">
        <f>+[1]IIP!L7/'[1]Exchange Rate'!$C239</f>
        <v>1401609194763.5979</v>
      </c>
      <c r="M7" s="3">
        <f>+[1]IIP!M7/'[1]Exchange Rate'!$C239</f>
        <v>3025987555186.1821</v>
      </c>
    </row>
    <row r="8" spans="1:13" x14ac:dyDescent="0.25">
      <c r="A8" s="2">
        <v>42552</v>
      </c>
      <c r="B8" s="3">
        <f>+[1]IIP!B8/'[1]Exchange Rate'!$C240</f>
        <v>1446916342047.002</v>
      </c>
      <c r="C8" s="3">
        <f>+[1]IIP!C8/'[1]Exchange Rate'!$C240</f>
        <v>235424381886.20209</v>
      </c>
      <c r="D8" s="3">
        <f>+[1]IIP!D8/'[1]Exchange Rate'!$C240</f>
        <v>3934365904469.4556</v>
      </c>
      <c r="E8" s="3">
        <f>+[1]IIP!E8/'[1]Exchange Rate'!$C240</f>
        <v>2893555848121.6436</v>
      </c>
      <c r="F8" s="3">
        <f>+[1]IIP!F8/'[1]Exchange Rate'!$C240</f>
        <v>1450134495267.4795</v>
      </c>
      <c r="G8" s="3">
        <f>+[1]IIP!G8/'[1]Exchange Rate'!$C240</f>
        <v>1663447324898.6599</v>
      </c>
      <c r="H8" s="3">
        <f>+[1]IIP!H8/'[1]Exchange Rate'!$C240</f>
        <v>2484231409201.2827</v>
      </c>
      <c r="I8" s="3">
        <f>+[1]IIP!I8/'[1]Exchange Rate'!$C240</f>
        <v>1230108523224.6243</v>
      </c>
      <c r="J8" s="3">
        <f>+[1]IIP!J8/'[1]Exchange Rate'!$C240</f>
        <v>1739952970360.3271</v>
      </c>
      <c r="K8" s="3">
        <f>+[1]IIP!K8/'[1]Exchange Rate'!$C240</f>
        <v>2117616995331.3293</v>
      </c>
      <c r="L8" s="3">
        <f>+[1]IIP!L8/'[1]Exchange Rate'!$C240</f>
        <v>1467497172735.2322</v>
      </c>
      <c r="M8" s="3">
        <f>+[1]IIP!M8/'[1]Exchange Rate'!$C240</f>
        <v>3329105218056.5869</v>
      </c>
    </row>
    <row r="9" spans="1:13" x14ac:dyDescent="0.25">
      <c r="A9" s="2">
        <v>42644</v>
      </c>
      <c r="B9" s="3">
        <f>+[1]IIP!B9/'[1]Exchange Rate'!$C241</f>
        <v>1393732373175.4565</v>
      </c>
      <c r="C9" s="3">
        <f>+[1]IIP!C9/'[1]Exchange Rate'!$C241</f>
        <v>227448459554.21198</v>
      </c>
      <c r="D9" s="3">
        <f>+[1]IIP!D9/'[1]Exchange Rate'!$C241</f>
        <v>3763578003032.1543</v>
      </c>
      <c r="E9" s="3">
        <f>+[1]IIP!E9/'[1]Exchange Rate'!$C241</f>
        <v>2905212326777.811</v>
      </c>
      <c r="F9" s="3">
        <f>+[1]IIP!F9/'[1]Exchange Rate'!$C241</f>
        <v>1397555484217.3533</v>
      </c>
      <c r="G9" s="3">
        <f>+[1]IIP!G9/'[1]Exchange Rate'!$C241</f>
        <v>1685442317483.1189</v>
      </c>
      <c r="H9" s="3">
        <f>+[1]IIP!H9/'[1]Exchange Rate'!$C241</f>
        <v>2366022518816.1118</v>
      </c>
      <c r="I9" s="3">
        <f>+[1]IIP!I9/'[1]Exchange Rate'!$C241</f>
        <v>1219770009294.573</v>
      </c>
      <c r="J9" s="3">
        <f>+[1]IIP!J9/'[1]Exchange Rate'!$C241</f>
        <v>1698542943875.6345</v>
      </c>
      <c r="K9" s="3">
        <f>+[1]IIP!K9/'[1]Exchange Rate'!$C241</f>
        <v>2074014438213.3501</v>
      </c>
      <c r="L9" s="3">
        <f>+[1]IIP!L9/'[1]Exchange Rate'!$C241</f>
        <v>1359564651604.0828</v>
      </c>
      <c r="M9" s="3">
        <f>+[1]IIP!M9/'[1]Exchange Rate'!$C241</f>
        <v>3011494677072.437</v>
      </c>
    </row>
    <row r="10" spans="1:13" x14ac:dyDescent="0.25">
      <c r="A10" s="2">
        <v>42736</v>
      </c>
      <c r="B10" s="3">
        <f>+[1]IIP!B10/'[1]Exchange Rate'!$C242</f>
        <v>1321029761909.0261</v>
      </c>
      <c r="C10" s="3">
        <f>+[1]IIP!C10/'[1]Exchange Rate'!$C242</f>
        <v>228561807906.98541</v>
      </c>
      <c r="D10" s="3">
        <f>+[1]IIP!D10/'[1]Exchange Rate'!$C242</f>
        <v>3690690098148.4238</v>
      </c>
      <c r="E10" s="3">
        <f>+[1]IIP!E10/'[1]Exchange Rate'!$C242</f>
        <v>2606821267886.8608</v>
      </c>
      <c r="F10" s="3">
        <f>+[1]IIP!F10/'[1]Exchange Rate'!$C242</f>
        <v>1357292124062.0083</v>
      </c>
      <c r="G10" s="3">
        <f>+[1]IIP!G10/'[1]Exchange Rate'!$C242</f>
        <v>1412223439301.7844</v>
      </c>
      <c r="H10" s="3">
        <f>+[1]IIP!H10/'[1]Exchange Rate'!$C242</f>
        <v>2333397974079.0928</v>
      </c>
      <c r="I10" s="3">
        <f>+[1]IIP!I10/'[1]Exchange Rate'!$C242</f>
        <v>1194597828593.9575</v>
      </c>
      <c r="J10" s="3">
        <f>+[1]IIP!J10/'[1]Exchange Rate'!$C242</f>
        <v>1559406886687.8901</v>
      </c>
      <c r="K10" s="3">
        <f>+[1]IIP!K10/'[1]Exchange Rate'!$C242</f>
        <v>1983114302069.5383</v>
      </c>
      <c r="L10" s="3">
        <f>+[1]IIP!L10/'[1]Exchange Rate'!$C242</f>
        <v>1252014997391.1865</v>
      </c>
      <c r="M10" s="3">
        <f>+[1]IIP!M10/'[1]Exchange Rate'!$C242</f>
        <v>3004949687234.6919</v>
      </c>
    </row>
    <row r="11" spans="1:13" x14ac:dyDescent="0.25">
      <c r="A11" s="2">
        <v>42826</v>
      </c>
      <c r="B11" s="3">
        <f>+[1]IIP!B11/'[1]Exchange Rate'!$C243</f>
        <v>1236094711076.2271</v>
      </c>
      <c r="C11" s="3">
        <f>+[1]IIP!C11/'[1]Exchange Rate'!$C243</f>
        <v>241577635046.99338</v>
      </c>
      <c r="D11" s="3">
        <f>+[1]IIP!D11/'[1]Exchange Rate'!$C243</f>
        <v>3571197050654.0308</v>
      </c>
      <c r="E11" s="3">
        <f>+[1]IIP!E11/'[1]Exchange Rate'!$C243</f>
        <v>2532094037753.2935</v>
      </c>
      <c r="F11" s="3">
        <f>+[1]IIP!F11/'[1]Exchange Rate'!$C243</f>
        <v>1296280436852.5439</v>
      </c>
      <c r="G11" s="3">
        <f>+[1]IIP!G11/'[1]Exchange Rate'!$C243</f>
        <v>1297116512834.6699</v>
      </c>
      <c r="H11" s="3">
        <f>+[1]IIP!H11/'[1]Exchange Rate'!$C243</f>
        <v>2274916613808.3291</v>
      </c>
      <c r="I11" s="3">
        <f>+[1]IIP!I11/'[1]Exchange Rate'!$C243</f>
        <v>1234977524917.147</v>
      </c>
      <c r="J11" s="3">
        <f>+[1]IIP!J11/'[1]Exchange Rate'!$C243</f>
        <v>1618294982411.8838</v>
      </c>
      <c r="K11" s="3">
        <f>+[1]IIP!K11/'[1]Exchange Rate'!$C243</f>
        <v>2031049187076.7808</v>
      </c>
      <c r="L11" s="3">
        <f>+[1]IIP!L11/'[1]Exchange Rate'!$C243</f>
        <v>1166032020511.0703</v>
      </c>
      <c r="M11" s="3">
        <f>+[1]IIP!M11/'[1]Exchange Rate'!$C243</f>
        <v>2818517972863.2554</v>
      </c>
    </row>
    <row r="12" spans="1:13" x14ac:dyDescent="0.25">
      <c r="A12" s="2">
        <v>42917</v>
      </c>
      <c r="B12" s="3">
        <f>+[1]IIP!B12/'[1]Exchange Rate'!$C244</f>
        <v>1272484569231.686</v>
      </c>
      <c r="C12" s="3">
        <f>+[1]IIP!C12/'[1]Exchange Rate'!$C244</f>
        <v>246522466392.41528</v>
      </c>
      <c r="D12" s="3">
        <f>+[1]IIP!D12/'[1]Exchange Rate'!$C244</f>
        <v>3669433156291.1846</v>
      </c>
      <c r="E12" s="3">
        <f>+[1]IIP!E12/'[1]Exchange Rate'!$C244</f>
        <v>2675073142521.7485</v>
      </c>
      <c r="F12" s="3">
        <f>+[1]IIP!F12/'[1]Exchange Rate'!$C244</f>
        <v>1344652253936.7947</v>
      </c>
      <c r="G12" s="3">
        <f>+[1]IIP!G12/'[1]Exchange Rate'!$C244</f>
        <v>1410627819142.3689</v>
      </c>
      <c r="H12" s="3">
        <f>+[1]IIP!H12/'[1]Exchange Rate'!$C244</f>
        <v>2324780902353.7505</v>
      </c>
      <c r="I12" s="3">
        <f>+[1]IIP!I12/'[1]Exchange Rate'!$C244</f>
        <v>1264445323380.8933</v>
      </c>
      <c r="J12" s="3">
        <f>+[1]IIP!J12/'[1]Exchange Rate'!$C244</f>
        <v>1595648055382.2769</v>
      </c>
      <c r="K12" s="3">
        <f>+[1]IIP!K12/'[1]Exchange Rate'!$C244</f>
        <v>2006004755585.2341</v>
      </c>
      <c r="L12" s="3">
        <f>+[1]IIP!L12/'[1]Exchange Rate'!$C244</f>
        <v>1146898104411.2705</v>
      </c>
      <c r="M12" s="3">
        <f>+[1]IIP!M12/'[1]Exchange Rate'!$C244</f>
        <v>2760866435844.9399</v>
      </c>
    </row>
    <row r="13" spans="1:13" x14ac:dyDescent="0.25">
      <c r="A13" s="2">
        <v>43009</v>
      </c>
      <c r="B13" s="3">
        <f>+[1]IIP!B13/'[1]Exchange Rate'!$C245</f>
        <v>1408452626042.8823</v>
      </c>
      <c r="C13" s="3">
        <f>+[1]IIP!C13/'[1]Exchange Rate'!$C245</f>
        <v>250333255909.84543</v>
      </c>
      <c r="D13" s="3">
        <f>+[1]IIP!D13/'[1]Exchange Rate'!$C245</f>
        <v>3897490316852.1328</v>
      </c>
      <c r="E13" s="3">
        <f>+[1]IIP!E13/'[1]Exchange Rate'!$C245</f>
        <v>2842971029755.0483</v>
      </c>
      <c r="F13" s="3">
        <f>+[1]IIP!F13/'[1]Exchange Rate'!$C245</f>
        <v>1443682806284.6917</v>
      </c>
      <c r="G13" s="3">
        <f>+[1]IIP!G13/'[1]Exchange Rate'!$C245</f>
        <v>1580249774470.8774</v>
      </c>
      <c r="H13" s="3">
        <f>+[1]IIP!H13/'[1]Exchange Rate'!$C245</f>
        <v>2453807510559.855</v>
      </c>
      <c r="I13" s="3">
        <f>+[1]IIP!I13/'[1]Exchange Rate'!$C245</f>
        <v>1262721255284.0559</v>
      </c>
      <c r="J13" s="3">
        <f>+[1]IIP!J13/'[1]Exchange Rate'!$C245</f>
        <v>1807468047783.802</v>
      </c>
      <c r="K13" s="3">
        <f>+[1]IIP!K13/'[1]Exchange Rate'!$C245</f>
        <v>2280961687968.4116</v>
      </c>
      <c r="L13" s="3">
        <f>+[1]IIP!L13/'[1]Exchange Rate'!$C245</f>
        <v>1260145672230.7979</v>
      </c>
      <c r="M13" s="3">
        <f>+[1]IIP!M13/'[1]Exchange Rate'!$C245</f>
        <v>2989486583931.2207</v>
      </c>
    </row>
    <row r="14" spans="1:13" x14ac:dyDescent="0.25">
      <c r="A14" s="2">
        <v>43101</v>
      </c>
      <c r="B14" s="3">
        <f>+[1]IIP!B14/'[1]Exchange Rate'!$C246</f>
        <v>1491955685591.9409</v>
      </c>
      <c r="C14" s="3">
        <f>+[1]IIP!C14/'[1]Exchange Rate'!$C246</f>
        <v>261918921925.04761</v>
      </c>
      <c r="D14" s="3">
        <f>+[1]IIP!D14/'[1]Exchange Rate'!$C246</f>
        <v>3977579324629.3223</v>
      </c>
      <c r="E14" s="3">
        <f>+[1]IIP!E14/'[1]Exchange Rate'!$C246</f>
        <v>3032574903912.3618</v>
      </c>
      <c r="F14" s="3">
        <f>+[1]IIP!F14/'[1]Exchange Rate'!$C246</f>
        <v>1542826386325.7141</v>
      </c>
      <c r="G14" s="3">
        <f>+[1]IIP!G14/'[1]Exchange Rate'!$C246</f>
        <v>1687652452998.0208</v>
      </c>
      <c r="H14" s="3">
        <f>+[1]IIP!H14/'[1]Exchange Rate'!$C246</f>
        <v>2434752938305.1606</v>
      </c>
      <c r="I14" s="3">
        <f>+[1]IIP!I14/'[1]Exchange Rate'!$C246</f>
        <v>1344922450914.4238</v>
      </c>
      <c r="J14" s="3">
        <f>+[1]IIP!J14/'[1]Exchange Rate'!$C246</f>
        <v>1759624623398.3623</v>
      </c>
      <c r="K14" s="3">
        <f>+[1]IIP!K14/'[1]Exchange Rate'!$C246</f>
        <v>2180594565202.1802</v>
      </c>
      <c r="L14" s="3">
        <f>+[1]IIP!L14/'[1]Exchange Rate'!$C246</f>
        <v>1274665802479.9124</v>
      </c>
      <c r="M14" s="3">
        <f>+[1]IIP!M14/'[1]Exchange Rate'!$C246</f>
        <v>3021115626048.5684</v>
      </c>
    </row>
    <row r="15" spans="1:13" x14ac:dyDescent="0.25">
      <c r="A15" s="2">
        <v>43191</v>
      </c>
      <c r="B15" s="3">
        <f>+[1]IIP!B15/'[1]Exchange Rate'!$C247</f>
        <v>1506549298620.2947</v>
      </c>
      <c r="C15" s="3">
        <f>+[1]IIP!C15/'[1]Exchange Rate'!$C247</f>
        <v>259578355929.32101</v>
      </c>
      <c r="D15" s="3">
        <f>+[1]IIP!D15/'[1]Exchange Rate'!$C247</f>
        <v>4013087766131.8867</v>
      </c>
      <c r="E15" s="3">
        <f>+[1]IIP!E15/'[1]Exchange Rate'!$C247</f>
        <v>3099319590801.0435</v>
      </c>
      <c r="F15" s="3">
        <f>+[1]IIP!F15/'[1]Exchange Rate'!$C247</f>
        <v>1562520648185.4985</v>
      </c>
      <c r="G15" s="3">
        <f>+[1]IIP!G15/'[1]Exchange Rate'!$C247</f>
        <v>1751461329626.0315</v>
      </c>
      <c r="H15" s="3">
        <f>+[1]IIP!H15/'[1]Exchange Rate'!$C247</f>
        <v>2450567117944.188</v>
      </c>
      <c r="I15" s="3">
        <f>+[1]IIP!I15/'[1]Exchange Rate'!$C247</f>
        <v>1347858261173.5085</v>
      </c>
      <c r="J15" s="3">
        <f>+[1]IIP!J15/'[1]Exchange Rate'!$C247</f>
        <v>1783562797266.7485</v>
      </c>
      <c r="K15" s="3">
        <f>+[1]IIP!K15/'[1]Exchange Rate'!$C247</f>
        <v>2212722337585.0981</v>
      </c>
      <c r="L15" s="3">
        <f>+[1]IIP!L15/'[1]Exchange Rate'!$C247</f>
        <v>1279722532561.0732</v>
      </c>
      <c r="M15" s="3">
        <f>+[1]IIP!M15/'[1]Exchange Rate'!$C247</f>
        <v>3013996240615.9951</v>
      </c>
    </row>
    <row r="16" spans="1:13" x14ac:dyDescent="0.25">
      <c r="A16" s="2">
        <v>43282</v>
      </c>
      <c r="B16" s="3">
        <f>+[1]IIP!B16/'[1]Exchange Rate'!$C248</f>
        <v>1532498976331.8562</v>
      </c>
      <c r="C16" s="3">
        <f>+[1]IIP!C16/'[1]Exchange Rate'!$C248</f>
        <v>254277769473.86566</v>
      </c>
      <c r="D16" s="3">
        <f>+[1]IIP!D16/'[1]Exchange Rate'!$C248</f>
        <v>4091304588925.5571</v>
      </c>
      <c r="E16" s="3">
        <f>+[1]IIP!E16/'[1]Exchange Rate'!$C248</f>
        <v>3180890789539.0073</v>
      </c>
      <c r="F16" s="3">
        <f>+[1]IIP!F16/'[1]Exchange Rate'!$C248</f>
        <v>1617614299801.5796</v>
      </c>
      <c r="G16" s="3">
        <f>+[1]IIP!G16/'[1]Exchange Rate'!$C248</f>
        <v>1801658090345.5427</v>
      </c>
      <c r="H16" s="3">
        <f>+[1]IIP!H16/'[1]Exchange Rate'!$C248</f>
        <v>2473690289123.3403</v>
      </c>
      <c r="I16" s="3">
        <f>+[1]IIP!I16/'[1]Exchange Rate'!$C248</f>
        <v>1379232699194.9717</v>
      </c>
      <c r="J16" s="3">
        <f>+[1]IIP!J16/'[1]Exchange Rate'!$C248</f>
        <v>1795986058480.0791</v>
      </c>
      <c r="K16" s="3">
        <f>+[1]IIP!K16/'[1]Exchange Rate'!$C248</f>
        <v>2215346669528.8696</v>
      </c>
      <c r="L16" s="3">
        <f>+[1]IIP!L16/'[1]Exchange Rate'!$C248</f>
        <v>1280203469225.2563</v>
      </c>
      <c r="M16" s="3">
        <f>+[1]IIP!M16/'[1]Exchange Rate'!$C248</f>
        <v>3032897369549.8906</v>
      </c>
    </row>
    <row r="17" spans="1:13" x14ac:dyDescent="0.25">
      <c r="A17" s="2">
        <v>43374</v>
      </c>
      <c r="B17" s="3">
        <f>+[1]IIP!B17/'[1]Exchange Rate'!$C249</f>
        <v>1553131150715.2104</v>
      </c>
      <c r="C17" s="3">
        <f>+[1]IIP!C17/'[1]Exchange Rate'!$C249</f>
        <v>256608841841.77148</v>
      </c>
      <c r="D17" s="3">
        <f>+[1]IIP!D17/'[1]Exchange Rate'!$C249</f>
        <v>4095837652798.8042</v>
      </c>
      <c r="E17" s="3">
        <f>+[1]IIP!E17/'[1]Exchange Rate'!$C249</f>
        <v>3300572762148.9585</v>
      </c>
      <c r="F17" s="3">
        <f>+[1]IIP!F17/'[1]Exchange Rate'!$C249</f>
        <v>1665965564665.6113</v>
      </c>
      <c r="G17" s="3">
        <f>+[1]IIP!G17/'[1]Exchange Rate'!$C249</f>
        <v>1920344287755.6018</v>
      </c>
      <c r="H17" s="3">
        <f>+[1]IIP!H17/'[1]Exchange Rate'!$C249</f>
        <v>2429872088134.459</v>
      </c>
      <c r="I17" s="3">
        <f>+[1]IIP!I17/'[1]Exchange Rate'!$C249</f>
        <v>1380228474393.2419</v>
      </c>
      <c r="J17" s="3">
        <f>+[1]IIP!J17/'[1]Exchange Rate'!$C249</f>
        <v>1793932901315.4089</v>
      </c>
      <c r="K17" s="3">
        <f>+[1]IIP!K17/'[1]Exchange Rate'!$C249</f>
        <v>2223456029730.7021</v>
      </c>
      <c r="L17" s="3">
        <f>+[1]IIP!L17/'[1]Exchange Rate'!$C249</f>
        <v>1259408628191.5581</v>
      </c>
      <c r="M17" s="3">
        <f>+[1]IIP!M17/'[1]Exchange Rate'!$C249</f>
        <v>2928947825543.0449</v>
      </c>
    </row>
    <row r="18" spans="1:13" x14ac:dyDescent="0.25">
      <c r="A18" s="2">
        <v>43466</v>
      </c>
      <c r="B18" s="3">
        <f>+[1]IIP!B18/'[1]Exchange Rate'!$C250</f>
        <v>1575516619036.4067</v>
      </c>
      <c r="C18" s="3">
        <f>+[1]IIP!C18/'[1]Exchange Rate'!$C250</f>
        <v>264458190905.68082</v>
      </c>
      <c r="D18" s="3">
        <f>+[1]IIP!D18/'[1]Exchange Rate'!$C250</f>
        <v>4039443028085.1128</v>
      </c>
      <c r="E18" s="3">
        <f>+[1]IIP!E18/'[1]Exchange Rate'!$C250</f>
        <v>3275711078931.6484</v>
      </c>
      <c r="F18" s="3">
        <f>+[1]IIP!F18/'[1]Exchange Rate'!$C250</f>
        <v>1656736973711.8433</v>
      </c>
      <c r="G18" s="3">
        <f>+[1]IIP!G18/'[1]Exchange Rate'!$C250</f>
        <v>1878127851383.7144</v>
      </c>
      <c r="H18" s="3">
        <f>+[1]IIP!H18/'[1]Exchange Rate'!$C250</f>
        <v>2382706054374.7944</v>
      </c>
      <c r="I18" s="3">
        <f>+[1]IIP!I18/'[1]Exchange Rate'!$C250</f>
        <v>1397583227538.938</v>
      </c>
      <c r="J18" s="3">
        <f>+[1]IIP!J18/'[1]Exchange Rate'!$C250</f>
        <v>1843642621609.9065</v>
      </c>
      <c r="K18" s="3">
        <f>+[1]IIP!K18/'[1]Exchange Rate'!$C250</f>
        <v>2299218240665.9487</v>
      </c>
      <c r="L18" s="3">
        <f>+[1]IIP!L18/'[1]Exchange Rate'!$C250</f>
        <v>1225531488233.7498</v>
      </c>
      <c r="M18" s="3">
        <f>+[1]IIP!M18/'[1]Exchange Rate'!$C250</f>
        <v>2843138842705.5854</v>
      </c>
    </row>
    <row r="19" spans="1:13" x14ac:dyDescent="0.25">
      <c r="A19" s="2">
        <v>43556</v>
      </c>
      <c r="B19" s="3">
        <f>+[1]IIP!B19/'[1]Exchange Rate'!$C251</f>
        <v>1595247880539.3982</v>
      </c>
      <c r="C19" s="3">
        <f>+[1]IIP!C19/'[1]Exchange Rate'!$C251</f>
        <v>269280519624.0372</v>
      </c>
      <c r="D19" s="3">
        <f>+[1]IIP!D19/'[1]Exchange Rate'!$C251</f>
        <v>4113567972639.001</v>
      </c>
      <c r="E19" s="3">
        <f>+[1]IIP!E19/'[1]Exchange Rate'!$C251</f>
        <v>3318228527502.4194</v>
      </c>
      <c r="F19" s="3">
        <f>+[1]IIP!F19/'[1]Exchange Rate'!$C251</f>
        <v>1704421080909.8787</v>
      </c>
      <c r="G19" s="3">
        <f>+[1]IIP!G19/'[1]Exchange Rate'!$C251</f>
        <v>1846182405315.1638</v>
      </c>
      <c r="H19" s="3">
        <f>+[1]IIP!H19/'[1]Exchange Rate'!$C251</f>
        <v>2409146891726.938</v>
      </c>
      <c r="I19" s="3">
        <f>+[1]IIP!I19/'[1]Exchange Rate'!$C251</f>
        <v>1472046122185.7627</v>
      </c>
      <c r="J19" s="3">
        <f>+[1]IIP!J19/'[1]Exchange Rate'!$C251</f>
        <v>1933352059929.6855</v>
      </c>
      <c r="K19" s="3">
        <f>+[1]IIP!K19/'[1]Exchange Rate'!$C251</f>
        <v>2399350301634.166</v>
      </c>
      <c r="L19" s="3">
        <f>+[1]IIP!L19/'[1]Exchange Rate'!$C251</f>
        <v>1263350583310.5208</v>
      </c>
      <c r="M19" s="3">
        <f>+[1]IIP!M19/'[1]Exchange Rate'!$C251</f>
        <v>2932593051344.915</v>
      </c>
    </row>
    <row r="20" spans="1:13" x14ac:dyDescent="0.25">
      <c r="A20" s="2">
        <v>43647</v>
      </c>
      <c r="B20" s="3">
        <f>+[1]IIP!B20/'[1]Exchange Rate'!$C252</f>
        <v>1709792696274.3088</v>
      </c>
      <c r="C20" s="3">
        <f>+[1]IIP!C20/'[1]Exchange Rate'!$C252</f>
        <v>284087102073.52631</v>
      </c>
      <c r="D20" s="3">
        <f>+[1]IIP!D20/'[1]Exchange Rate'!$C252</f>
        <v>4402746381746.3564</v>
      </c>
      <c r="E20" s="3">
        <f>+[1]IIP!E20/'[1]Exchange Rate'!$C252</f>
        <v>3547153477967.6143</v>
      </c>
      <c r="F20" s="3">
        <f>+[1]IIP!F20/'[1]Exchange Rate'!$C252</f>
        <v>1855341131883.804</v>
      </c>
      <c r="G20" s="3">
        <f>+[1]IIP!G20/'[1]Exchange Rate'!$C252</f>
        <v>2005282656825.521</v>
      </c>
      <c r="H20" s="3">
        <f>+[1]IIP!H20/'[1]Exchange Rate'!$C252</f>
        <v>2547405249861.8911</v>
      </c>
      <c r="I20" s="3">
        <f>+[1]IIP!I20/'[1]Exchange Rate'!$C252</f>
        <v>1541870821134.3416</v>
      </c>
      <c r="J20" s="3">
        <f>+[1]IIP!J20/'[1]Exchange Rate'!$C252</f>
        <v>2025391640573.5991</v>
      </c>
      <c r="K20" s="3">
        <f>+[1]IIP!K20/'[1]Exchange Rate'!$C252</f>
        <v>2542213984720.3462</v>
      </c>
      <c r="L20" s="3">
        <f>+[1]IIP!L20/'[1]Exchange Rate'!$C252</f>
        <v>1333689129220.6316</v>
      </c>
      <c r="M20" s="3">
        <f>+[1]IIP!M20/'[1]Exchange Rate'!$C252</f>
        <v>3084433524624.8218</v>
      </c>
    </row>
    <row r="21" spans="1:13" x14ac:dyDescent="0.25">
      <c r="A21" s="2">
        <v>43739</v>
      </c>
      <c r="B21" s="3">
        <f>+[1]IIP!B21/'[1]Exchange Rate'!$C253</f>
        <v>1675448239871.6042</v>
      </c>
      <c r="C21" s="3">
        <f>+[1]IIP!C21/'[1]Exchange Rate'!$C253</f>
        <v>282733019863.42126</v>
      </c>
      <c r="D21" s="3">
        <f>+[1]IIP!D21/'[1]Exchange Rate'!$C253</f>
        <v>4138437358035.832</v>
      </c>
      <c r="E21" s="3">
        <f>+[1]IIP!E21/'[1]Exchange Rate'!$C253</f>
        <v>3193831615056.7734</v>
      </c>
      <c r="F21" s="3">
        <f>+[1]IIP!F21/'[1]Exchange Rate'!$C253</f>
        <v>1653558898541.8545</v>
      </c>
      <c r="G21" s="3">
        <f>+[1]IIP!G21/'[1]Exchange Rate'!$C253</f>
        <v>1594307323370.4419</v>
      </c>
      <c r="H21" s="3">
        <f>+[1]IIP!H21/'[1]Exchange Rate'!$C253</f>
        <v>2484878459495.293</v>
      </c>
      <c r="I21" s="3">
        <f>+[1]IIP!I21/'[1]Exchange Rate'!$C253</f>
        <v>1599524291686.2122</v>
      </c>
      <c r="J21" s="3">
        <f>+[1]IIP!J21/'[1]Exchange Rate'!$C253</f>
        <v>1996703800695.7637</v>
      </c>
      <c r="K21" s="3">
        <f>+[1]IIP!K21/'[1]Exchange Rate'!$C253</f>
        <v>2489947735133.2549</v>
      </c>
      <c r="L21" s="3">
        <f>+[1]IIP!L21/'[1]Exchange Rate'!$C253</f>
        <v>1288710945976.5359</v>
      </c>
      <c r="M21" s="3">
        <f>+[1]IIP!M21/'[1]Exchange Rate'!$C253</f>
        <v>3154429442620.4487</v>
      </c>
    </row>
    <row r="22" spans="1:13" x14ac:dyDescent="0.25">
      <c r="A22" s="2">
        <v>43831</v>
      </c>
      <c r="B22" s="3">
        <f>+[1]IIP!B22/'[1]Exchange Rate'!$C254</f>
        <v>1786538164184.7505</v>
      </c>
      <c r="C22" s="3">
        <f>+[1]IIP!C22/'[1]Exchange Rate'!$C254</f>
        <v>297151417949.41492</v>
      </c>
      <c r="D22" s="3">
        <f>+[1]IIP!D22/'[1]Exchange Rate'!$C254</f>
        <v>4398003598455.3115</v>
      </c>
      <c r="E22" s="3">
        <f>+[1]IIP!E22/'[1]Exchange Rate'!$C254</f>
        <v>3412684175170.1431</v>
      </c>
      <c r="F22" s="3">
        <f>+[1]IIP!F22/'[1]Exchange Rate'!$C254</f>
        <v>1797717304271.3271</v>
      </c>
      <c r="G22" s="3">
        <f>+[1]IIP!G22/'[1]Exchange Rate'!$C254</f>
        <v>1751228660553.1067</v>
      </c>
      <c r="H22" s="3">
        <f>+[1]IIP!H22/'[1]Exchange Rate'!$C254</f>
        <v>2600286294185.5278</v>
      </c>
      <c r="I22" s="3">
        <f>+[1]IIP!I22/'[1]Exchange Rate'!$C254</f>
        <v>1661455514607.9319</v>
      </c>
      <c r="J22" s="3">
        <f>+[1]IIP!J22/'[1]Exchange Rate'!$C254</f>
        <v>2000808353109.1741</v>
      </c>
      <c r="K22" s="3">
        <f>+[1]IIP!K22/'[1]Exchange Rate'!$C254</f>
        <v>2509998134297.0454</v>
      </c>
      <c r="L22" s="3">
        <f>+[1]IIP!L22/'[1]Exchange Rate'!$C254</f>
        <v>1317769024732.7371</v>
      </c>
      <c r="M22" s="3">
        <f>+[1]IIP!M22/'[1]Exchange Rate'!$C254</f>
        <v>3281329203044.9536</v>
      </c>
    </row>
    <row r="23" spans="1:13" x14ac:dyDescent="0.25">
      <c r="A23" s="2">
        <v>43922</v>
      </c>
      <c r="B23" s="3">
        <f>+[1]IIP!B23/'[1]Exchange Rate'!$C255</f>
        <v>1785636170015.6277</v>
      </c>
      <c r="C23" s="3">
        <f>+[1]IIP!C23/'[1]Exchange Rate'!$C255</f>
        <v>302080790734.93903</v>
      </c>
      <c r="D23" s="3">
        <f>+[1]IIP!D23/'[1]Exchange Rate'!$C255</f>
        <v>4435091680550.5967</v>
      </c>
      <c r="E23" s="3">
        <f>+[1]IIP!E23/'[1]Exchange Rate'!$C255</f>
        <v>3425598176198.5249</v>
      </c>
      <c r="F23" s="3">
        <f>+[1]IIP!F23/'[1]Exchange Rate'!$C255</f>
        <v>1806061724931.5137</v>
      </c>
      <c r="G23" s="3">
        <f>+[1]IIP!G23/'[1]Exchange Rate'!$C255</f>
        <v>1723974487471.9695</v>
      </c>
      <c r="H23" s="3">
        <f>+[1]IIP!H23/'[1]Exchange Rate'!$C255</f>
        <v>2629029955626.147</v>
      </c>
      <c r="I23" s="3">
        <f>+[1]IIP!I23/'[1]Exchange Rate'!$C255</f>
        <v>1701623688725.0313</v>
      </c>
      <c r="J23" s="3">
        <f>+[1]IIP!J23/'[1]Exchange Rate'!$C255</f>
        <v>1963056389622.0601</v>
      </c>
      <c r="K23" s="3">
        <f>+[1]IIP!K23/'[1]Exchange Rate'!$C255</f>
        <v>2511574351759.2017</v>
      </c>
      <c r="L23" s="3">
        <f>+[1]IIP!L23/'[1]Exchange Rate'!$C255</f>
        <v>1319045656866.2607</v>
      </c>
      <c r="M23" s="3">
        <f>+[1]IIP!M23/'[1]Exchange Rate'!$C255</f>
        <v>3293278009200.6528</v>
      </c>
    </row>
    <row r="24" spans="1:13" x14ac:dyDescent="0.25">
      <c r="A24" s="2">
        <v>44013</v>
      </c>
      <c r="B24" s="3">
        <f>+[1]IIP!B24/'[1]Exchange Rate'!$C256</f>
        <v>1838503482192.8994</v>
      </c>
      <c r="C24" s="3">
        <f>+[1]IIP!C24/'[1]Exchange Rate'!$C256</f>
        <v>312286169109.28802</v>
      </c>
      <c r="D24" s="3">
        <f>+[1]IIP!D24/'[1]Exchange Rate'!$C256</f>
        <v>4563856813396.6689</v>
      </c>
      <c r="E24" s="3">
        <f>+[1]IIP!E24/'[1]Exchange Rate'!$C256</f>
        <v>3555081105925.5454</v>
      </c>
      <c r="F24" s="3">
        <f>+[1]IIP!F24/'[1]Exchange Rate'!$C256</f>
        <v>1861672932243.0398</v>
      </c>
      <c r="G24" s="3">
        <f>+[1]IIP!G24/'[1]Exchange Rate'!$C256</f>
        <v>1803829085303.5117</v>
      </c>
      <c r="H24" s="3">
        <f>+[1]IIP!H24/'[1]Exchange Rate'!$C256</f>
        <v>2702183881152.96</v>
      </c>
      <c r="I24" s="3">
        <f>+[1]IIP!I24/'[1]Exchange Rate'!$C256</f>
        <v>1751252020623.6162</v>
      </c>
      <c r="J24" s="3">
        <f>+[1]IIP!J24/'[1]Exchange Rate'!$C256</f>
        <v>2002396682892.3103</v>
      </c>
      <c r="K24" s="3">
        <f>+[1]IIP!K24/'[1]Exchange Rate'!$C256</f>
        <v>2554661684734.5195</v>
      </c>
      <c r="L24" s="3">
        <f>+[1]IIP!L24/'[1]Exchange Rate'!$C256</f>
        <v>1346690951943.25</v>
      </c>
      <c r="M24" s="3">
        <f>+[1]IIP!M24/'[1]Exchange Rate'!$C256</f>
        <v>3334086561867.8911</v>
      </c>
    </row>
    <row r="25" spans="1:13" x14ac:dyDescent="0.25">
      <c r="A25" s="2">
        <v>44105</v>
      </c>
      <c r="B25" s="3">
        <f>+[1]IIP!B25/'[1]Exchange Rate'!$C257</f>
        <v>1955668422119.5505</v>
      </c>
      <c r="C25" s="3">
        <f>+[1]IIP!C25/'[1]Exchange Rate'!$C257</f>
        <v>328933493785.41016</v>
      </c>
      <c r="D25" s="3">
        <f>+[1]IIP!D25/'[1]Exchange Rate'!$C257</f>
        <v>4725226394560.0029</v>
      </c>
      <c r="E25" s="3">
        <f>+[1]IIP!E25/'[1]Exchange Rate'!$C257</f>
        <v>3752576597458.2212</v>
      </c>
      <c r="F25" s="3">
        <f>+[1]IIP!F25/'[1]Exchange Rate'!$C257</f>
        <v>1978180934857.1331</v>
      </c>
      <c r="G25" s="3">
        <f>+[1]IIP!G25/'[1]Exchange Rate'!$C257</f>
        <v>1979748486634.2593</v>
      </c>
      <c r="H25" s="3">
        <f>+[1]IIP!H25/'[1]Exchange Rate'!$C257</f>
        <v>2747045459704.2378</v>
      </c>
      <c r="I25" s="3">
        <f>+[1]IIP!I25/'[1]Exchange Rate'!$C257</f>
        <v>1772828110823.8376</v>
      </c>
      <c r="J25" s="3">
        <f>+[1]IIP!J25/'[1]Exchange Rate'!$C257</f>
        <v>2074315492519.0564</v>
      </c>
      <c r="K25" s="3">
        <f>+[1]IIP!K25/'[1]Exchange Rate'!$C257</f>
        <v>2643348211758.8506</v>
      </c>
      <c r="L25" s="3">
        <f>+[1]IIP!L25/'[1]Exchange Rate'!$C257</f>
        <v>1380847152658.7261</v>
      </c>
      <c r="M25" s="3">
        <f>+[1]IIP!M25/'[1]Exchange Rate'!$C257</f>
        <v>3429464464458.6382</v>
      </c>
    </row>
    <row r="26" spans="1:13" x14ac:dyDescent="0.25">
      <c r="A26" s="2">
        <v>44197</v>
      </c>
      <c r="B26" s="3">
        <f>+[1]IIP!B26/'[1]Exchange Rate'!$C258</f>
        <v>1906540606951.4534</v>
      </c>
      <c r="C26" s="3">
        <f>+[1]IIP!C26/'[1]Exchange Rate'!$C258</f>
        <v>323338534322.52289</v>
      </c>
      <c r="D26" s="3">
        <f>+[1]IIP!D26/'[1]Exchange Rate'!$C258</f>
        <v>4501541137469.8398</v>
      </c>
      <c r="E26" s="3">
        <f>+[1]IIP!E26/'[1]Exchange Rate'!$C258</f>
        <v>3371353244247.147</v>
      </c>
      <c r="F26" s="3">
        <f>+[1]IIP!F26/'[1]Exchange Rate'!$C258</f>
        <v>1749489425620.4045</v>
      </c>
      <c r="G26" s="3">
        <f>+[1]IIP!G26/'[1]Exchange Rate'!$C258</f>
        <v>1618372712115.99</v>
      </c>
      <c r="H26" s="3">
        <f>+[1]IIP!H26/'[1]Exchange Rate'!$C258</f>
        <v>2752051711851.0215</v>
      </c>
      <c r="I26" s="3">
        <f>+[1]IIP!I26/'[1]Exchange Rate'!$C258</f>
        <v>1752980532131.2419</v>
      </c>
      <c r="J26" s="3">
        <f>+[1]IIP!J26/'[1]Exchange Rate'!$C258</f>
        <v>2329397436529.5122</v>
      </c>
      <c r="K26" s="3">
        <f>+[1]IIP!K26/'[1]Exchange Rate'!$C258</f>
        <v>3023449826938.6392</v>
      </c>
      <c r="L26" s="3">
        <f>+[1]IIP!L26/'[1]Exchange Rate'!$C258</f>
        <v>1400389018375.4458</v>
      </c>
      <c r="M26" s="3">
        <f>+[1]IIP!M26/'[1]Exchange Rate'!$C258</f>
        <v>3426492610868.1689</v>
      </c>
    </row>
    <row r="27" spans="1:13" x14ac:dyDescent="0.25">
      <c r="A27" s="2">
        <v>44287</v>
      </c>
      <c r="B27" s="3">
        <f>+[1]IIP!B27/'[1]Exchange Rate'!$C259</f>
        <v>1876382047597.009</v>
      </c>
      <c r="C27" s="3">
        <f>+[1]IIP!C27/'[1]Exchange Rate'!$C259</f>
        <v>353955608374.68359</v>
      </c>
      <c r="D27" s="3">
        <f>+[1]IIP!D27/'[1]Exchange Rate'!$C259</f>
        <v>4583547930437.4941</v>
      </c>
      <c r="E27" s="3">
        <f>+[1]IIP!E27/'[1]Exchange Rate'!$C259</f>
        <v>3420996280188.4751</v>
      </c>
      <c r="F27" s="3">
        <f>+[1]IIP!F27/'[1]Exchange Rate'!$C259</f>
        <v>1864947411923.4851</v>
      </c>
      <c r="G27" s="3">
        <f>+[1]IIP!G27/'[1]Exchange Rate'!$C259</f>
        <v>1685130912576.3027</v>
      </c>
      <c r="H27" s="3">
        <f>+[1]IIP!H27/'[1]Exchange Rate'!$C259</f>
        <v>2718600518511.8164</v>
      </c>
      <c r="I27" s="3">
        <f>+[1]IIP!I27/'[1]Exchange Rate'!$C259</f>
        <v>1735865367610.6738</v>
      </c>
      <c r="J27" s="3">
        <f>+[1]IIP!J27/'[1]Exchange Rate'!$C259</f>
        <v>2050062413533.1563</v>
      </c>
      <c r="K27" s="3">
        <f>+[1]IIP!K27/'[1]Exchange Rate'!$C259</f>
        <v>2770326155453.584</v>
      </c>
      <c r="L27" s="3">
        <f>+[1]IIP!L27/'[1]Exchange Rate'!$C259</f>
        <v>1356911936315.3455</v>
      </c>
      <c r="M27" s="3">
        <f>+[1]IIP!M27/'[1]Exchange Rate'!$C259</f>
        <v>3347054686502.7476</v>
      </c>
    </row>
    <row r="28" spans="1:13" x14ac:dyDescent="0.25">
      <c r="A28" s="2">
        <v>44378</v>
      </c>
      <c r="B28" s="3">
        <f>+[1]IIP!B28/'[1]Exchange Rate'!$C260</f>
        <v>1889324455358.439</v>
      </c>
      <c r="C28" s="3">
        <f>+[1]IIP!C28/'[1]Exchange Rate'!$C260</f>
        <v>361122512883.71027</v>
      </c>
      <c r="D28" s="3">
        <f>+[1]IIP!D28/'[1]Exchange Rate'!$C260</f>
        <v>4605122665301.002</v>
      </c>
      <c r="E28" s="3">
        <f>+[1]IIP!E28/'[1]Exchange Rate'!$C260</f>
        <v>3552409233221.6035</v>
      </c>
      <c r="F28" s="3">
        <f>+[1]IIP!F28/'[1]Exchange Rate'!$C260</f>
        <v>1871973207133.0171</v>
      </c>
      <c r="G28" s="3">
        <f>+[1]IIP!G28/'[1]Exchange Rate'!$C260</f>
        <v>1765301907600.1602</v>
      </c>
      <c r="H28" s="3">
        <f>+[1]IIP!H28/'[1]Exchange Rate'!$C260</f>
        <v>2733149458167.3398</v>
      </c>
      <c r="I28" s="3">
        <f>+[1]IIP!I28/'[1]Exchange Rate'!$C260</f>
        <v>1787107325622.9697</v>
      </c>
      <c r="J28" s="3">
        <f>+[1]IIP!J28/'[1]Exchange Rate'!$C260</f>
        <v>2079699879475.0532</v>
      </c>
      <c r="K28" s="3">
        <f>+[1]IIP!K28/'[1]Exchange Rate'!$C260</f>
        <v>2659545087358.5439</v>
      </c>
      <c r="L28" s="3">
        <f>+[1]IIP!L28/'[1]Exchange Rate'!$C260</f>
        <v>1336192968357.8345</v>
      </c>
      <c r="M28" s="3">
        <f>+[1]IIP!M28/'[1]Exchange Rate'!$C260</f>
        <v>3346515189304.8062</v>
      </c>
    </row>
    <row r="29" spans="1:13" x14ac:dyDescent="0.25">
      <c r="A29" s="2">
        <v>44470</v>
      </c>
      <c r="B29" s="3">
        <f>+[1]IIP!B29/'[1]Exchange Rate'!$C261</f>
        <v>1847226363049.1375</v>
      </c>
      <c r="C29" s="3">
        <f>+[1]IIP!C29/'[1]Exchange Rate'!$C261</f>
        <v>354226867773.08484</v>
      </c>
      <c r="D29" s="3">
        <f>+[1]IIP!D29/'[1]Exchange Rate'!$C261</f>
        <v>4617252804403.0977</v>
      </c>
      <c r="E29" s="3">
        <f>+[1]IIP!E29/'[1]Exchange Rate'!$C261</f>
        <v>3715131317315.9312</v>
      </c>
      <c r="F29" s="3">
        <f>+[1]IIP!F29/'[1]Exchange Rate'!$C261</f>
        <v>1884654498695.0862</v>
      </c>
      <c r="G29" s="3">
        <f>+[1]IIP!G29/'[1]Exchange Rate'!$C261</f>
        <v>1907499002778.4573</v>
      </c>
      <c r="H29" s="3">
        <f>+[1]IIP!H29/'[1]Exchange Rate'!$C261</f>
        <v>2732598305709.2705</v>
      </c>
      <c r="I29" s="3">
        <f>+[1]IIP!I29/'[1]Exchange Rate'!$C261</f>
        <v>1807632314537.3594</v>
      </c>
      <c r="J29" s="3">
        <f>+[1]IIP!J29/'[1]Exchange Rate'!$C261</f>
        <v>2022231063389.5852</v>
      </c>
      <c r="K29" s="3">
        <f>+[1]IIP!K29/'[1]Exchange Rate'!$C261</f>
        <v>2532193394134.3306</v>
      </c>
      <c r="L29" s="3">
        <f>+[1]IIP!L29/'[1]Exchange Rate'!$C261</f>
        <v>1267822283030.3918</v>
      </c>
      <c r="M29" s="3">
        <f>+[1]IIP!M29/'[1]Exchange Rate'!$C261</f>
        <v>3181686222299.2607</v>
      </c>
    </row>
    <row r="30" spans="1:13" x14ac:dyDescent="0.25">
      <c r="A30" s="2">
        <v>44562</v>
      </c>
      <c r="B30" s="3">
        <f>+[1]IIP!B30/'[1]Exchange Rate'!$C262</f>
        <v>1919201214116.4431</v>
      </c>
      <c r="C30" s="3">
        <f>+[1]IIP!C30/'[1]Exchange Rate'!$C262</f>
        <v>357757247379.46008</v>
      </c>
      <c r="D30" s="3">
        <f>+[1]IIP!D30/'[1]Exchange Rate'!$C262</f>
        <v>4716475986522.3467</v>
      </c>
      <c r="E30" s="3">
        <f>+[1]IIP!E30/'[1]Exchange Rate'!$C262</f>
        <v>3850620436150.6494</v>
      </c>
      <c r="F30" s="3">
        <f>+[1]IIP!F30/'[1]Exchange Rate'!$C262</f>
        <v>1981945499297.2026</v>
      </c>
      <c r="G30" s="3">
        <f>+[1]IIP!G30/'[1]Exchange Rate'!$C262</f>
        <v>2065774694372.4514</v>
      </c>
      <c r="H30" s="3">
        <f>+[1]IIP!H30/'[1]Exchange Rate'!$C262</f>
        <v>2734530487226.5903</v>
      </c>
      <c r="I30" s="3">
        <f>+[1]IIP!I30/'[1]Exchange Rate'!$C262</f>
        <v>1784845741778.2756</v>
      </c>
      <c r="J30" s="3">
        <f>+[1]IIP!J30/'[1]Exchange Rate'!$C262</f>
        <v>2067030908191.5503</v>
      </c>
      <c r="K30" s="3">
        <f>+[1]IIP!K30/'[1]Exchange Rate'!$C262</f>
        <v>2561767459256.7803</v>
      </c>
      <c r="L30" s="3">
        <f>+[1]IIP!L30/'[1]Exchange Rate'!$C262</f>
        <v>1307071989757.5203</v>
      </c>
      <c r="M30" s="3">
        <f>+[1]IIP!M30/'[1]Exchange Rate'!$C262</f>
        <v>3232008247802.4844</v>
      </c>
    </row>
    <row r="31" spans="1:13" x14ac:dyDescent="0.25">
      <c r="A31" s="2">
        <v>44652</v>
      </c>
      <c r="B31" s="3">
        <f>+[1]IIP!B31/'[1]Exchange Rate'!$C263</f>
        <v>1715667105634.5737</v>
      </c>
      <c r="C31" s="3">
        <f>+[1]IIP!C31/'[1]Exchange Rate'!$C263</f>
        <v>309865322994.36194</v>
      </c>
      <c r="D31" s="3">
        <f>+[1]IIP!D31/'[1]Exchange Rate'!$C263</f>
        <v>4286919153400.0391</v>
      </c>
      <c r="E31" s="3">
        <f>+[1]IIP!E31/'[1]Exchange Rate'!$C263</f>
        <v>3430239243928.7114</v>
      </c>
      <c r="F31" s="3">
        <f>+[1]IIP!F31/'[1]Exchange Rate'!$C263</f>
        <v>1813841350327.7415</v>
      </c>
      <c r="G31" s="3">
        <f>+[1]IIP!G31/'[1]Exchange Rate'!$C263</f>
        <v>1812555839257.5298</v>
      </c>
      <c r="H31" s="3">
        <f>+[1]IIP!H31/'[1]Exchange Rate'!$C263</f>
        <v>2473077803070.4463</v>
      </c>
      <c r="I31" s="3">
        <f>+[1]IIP!I31/'[1]Exchange Rate'!$C263</f>
        <v>1617683404669.9163</v>
      </c>
      <c r="J31" s="3">
        <f>+[1]IIP!J31/'[1]Exchange Rate'!$C263</f>
        <v>1777322633280.2634</v>
      </c>
      <c r="K31" s="3">
        <f>+[1]IIP!K31/'[1]Exchange Rate'!$C263</f>
        <v>2219768285902.2861</v>
      </c>
      <c r="L31" s="3">
        <f>+[1]IIP!L31/'[1]Exchange Rate'!$C263</f>
        <v>1170882475007.3132</v>
      </c>
      <c r="M31" s="3">
        <f>+[1]IIP!M31/'[1]Exchange Rate'!$C263</f>
        <v>3009071093958.1011</v>
      </c>
    </row>
    <row r="32" spans="1:13" x14ac:dyDescent="0.25">
      <c r="A32" s="2">
        <v>44743</v>
      </c>
      <c r="B32" s="3">
        <f>+[1]IIP!B32/'[1]Exchange Rate'!$C264</f>
        <v>1636181533475.0422</v>
      </c>
      <c r="C32" s="3">
        <f>+[1]IIP!C32/'[1]Exchange Rate'!$C264</f>
        <v>292811868268.22736</v>
      </c>
      <c r="D32" s="3">
        <f>+[1]IIP!D32/'[1]Exchange Rate'!$C264</f>
        <v>4041769057529.123</v>
      </c>
      <c r="E32" s="3">
        <f>+[1]IIP!E32/'[1]Exchange Rate'!$C264</f>
        <v>3341245214811.9663</v>
      </c>
      <c r="F32" s="3">
        <f>+[1]IIP!F32/'[1]Exchange Rate'!$C264</f>
        <v>1717235014797.0237</v>
      </c>
      <c r="G32" s="3">
        <f>+[1]IIP!G32/'[1]Exchange Rate'!$C264</f>
        <v>1788525916731.688</v>
      </c>
      <c r="H32" s="3">
        <f>+[1]IIP!H32/'[1]Exchange Rate'!$C264</f>
        <v>2324534042731.5869</v>
      </c>
      <c r="I32" s="3">
        <f>+[1]IIP!I32/'[1]Exchange Rate'!$C264</f>
        <v>1552719298081.4919</v>
      </c>
      <c r="J32" s="3">
        <f>+[1]IIP!J32/'[1]Exchange Rate'!$C264</f>
        <v>1748683350854.5186</v>
      </c>
      <c r="K32" s="3">
        <f>+[1]IIP!K32/'[1]Exchange Rate'!$C264</f>
        <v>2160955958098.1958</v>
      </c>
      <c r="L32" s="3">
        <f>+[1]IIP!L32/'[1]Exchange Rate'!$C264</f>
        <v>1141314191565.7322</v>
      </c>
      <c r="M32" s="3">
        <f>+[1]IIP!M32/'[1]Exchange Rate'!$C264</f>
        <v>2771753097567.3184</v>
      </c>
    </row>
    <row r="33" spans="1:13" x14ac:dyDescent="0.25">
      <c r="A33" s="2">
        <v>44835</v>
      </c>
      <c r="B33" s="3">
        <f>+[1]IIP!B33/'[1]Exchange Rate'!$C265</f>
        <v>1653923612625.5349</v>
      </c>
      <c r="C33" s="3">
        <f>+[1]IIP!C33/'[1]Exchange Rate'!$C265</f>
        <v>287399700392.4715</v>
      </c>
      <c r="D33" s="3">
        <f>+[1]IIP!D33/'[1]Exchange Rate'!$C265</f>
        <v>4083322058690.1992</v>
      </c>
      <c r="E33" s="3">
        <f>+[1]IIP!E33/'[1]Exchange Rate'!$C265</f>
        <v>3295878502901.2266</v>
      </c>
      <c r="F33" s="3">
        <f>+[1]IIP!F33/'[1]Exchange Rate'!$C265</f>
        <v>1785291882720.0647</v>
      </c>
      <c r="G33" s="3">
        <f>+[1]IIP!G33/'[1]Exchange Rate'!$C265</f>
        <v>1699971795485.0051</v>
      </c>
      <c r="H33" s="3">
        <f>+[1]IIP!H33/'[1]Exchange Rate'!$C265</f>
        <v>2298030175964.0889</v>
      </c>
      <c r="I33" s="3">
        <f>+[1]IIP!I33/'[1]Exchange Rate'!$C265</f>
        <v>1595906707416.1301</v>
      </c>
      <c r="J33" s="3">
        <f>+[1]IIP!J33/'[1]Exchange Rate'!$C265</f>
        <v>1762807713828.5698</v>
      </c>
      <c r="K33" s="3">
        <f>+[1]IIP!K33/'[1]Exchange Rate'!$C265</f>
        <v>2107828984612.2222</v>
      </c>
      <c r="L33" s="3">
        <f>+[1]IIP!L33/'[1]Exchange Rate'!$C265</f>
        <v>1139630309352.6484</v>
      </c>
      <c r="M33" s="3">
        <f>+[1]IIP!M33/'[1]Exchange Rate'!$C265</f>
        <v>2958081910319.3833</v>
      </c>
    </row>
    <row r="34" spans="1:13" x14ac:dyDescent="0.25">
      <c r="A34" s="2">
        <v>44927</v>
      </c>
      <c r="B34" s="3">
        <f>+[1]IIP!B34/'[1]Exchange Rate'!$C266</f>
        <v>1888815234377.9443</v>
      </c>
      <c r="C34" s="3">
        <f>+[1]IIP!C34/'[1]Exchange Rate'!$C266</f>
        <v>322084445431.94763</v>
      </c>
      <c r="D34" s="3">
        <f>+[1]IIP!D34/'[1]Exchange Rate'!$C266</f>
        <v>4321537531337.2759</v>
      </c>
      <c r="E34" s="3">
        <f>+[1]IIP!E34/'[1]Exchange Rate'!$C266</f>
        <v>3480451121306.1392</v>
      </c>
      <c r="F34" s="3">
        <f>+[1]IIP!F34/'[1]Exchange Rate'!$C266</f>
        <v>1918068668545.3865</v>
      </c>
      <c r="G34" s="3">
        <f>+[1]IIP!G34/'[1]Exchange Rate'!$C266</f>
        <v>1802573197429.697</v>
      </c>
      <c r="H34" s="3">
        <f>+[1]IIP!H34/'[1]Exchange Rate'!$C266</f>
        <v>2403468862793.1597</v>
      </c>
      <c r="I34" s="3">
        <f>+[1]IIP!I34/'[1]Exchange Rate'!$C266</f>
        <v>1677877923876.5103</v>
      </c>
      <c r="J34" s="3">
        <f>+[1]IIP!J34/'[1]Exchange Rate'!$C266</f>
        <v>2101241249479.429</v>
      </c>
      <c r="K34" s="3">
        <f>+[1]IIP!K34/'[1]Exchange Rate'!$C266</f>
        <v>2486776788723.3301</v>
      </c>
      <c r="L34" s="3">
        <f>+[1]IIP!L34/'[1]Exchange Rate'!$C266</f>
        <v>1250150740020.5637</v>
      </c>
      <c r="M34" s="3">
        <f>+[1]IIP!M34/'[1]Exchange Rate'!$C266</f>
        <v>3249124502018.4365</v>
      </c>
    </row>
    <row r="35" spans="1:13" x14ac:dyDescent="0.25">
      <c r="A35" s="2">
        <v>45017</v>
      </c>
      <c r="B35" s="3">
        <f>+[1]IIP!B35/'[1]Exchange Rate'!$C267</f>
        <v>1959353720952.9336</v>
      </c>
      <c r="C35" s="3">
        <f>+[1]IIP!C35/'[1]Exchange Rate'!$C267</f>
        <v>314937346041.45245</v>
      </c>
      <c r="D35" s="3">
        <f>+[1]IIP!D35/'[1]Exchange Rate'!$C267</f>
        <v>4054608658339.2168</v>
      </c>
      <c r="E35" s="3">
        <f>+[1]IIP!E35/'[1]Exchange Rate'!$C267</f>
        <v>3296924778059.7041</v>
      </c>
      <c r="F35" s="3">
        <f>+[1]IIP!F35/'[1]Exchange Rate'!$C267</f>
        <v>1756256754047.9075</v>
      </c>
      <c r="G35" s="3">
        <f>+[1]IIP!G35/'[1]Exchange Rate'!$C267</f>
        <v>1625396475658.5498</v>
      </c>
      <c r="H35" s="3">
        <f>+[1]IIP!H35/'[1]Exchange Rate'!$C267</f>
        <v>2298351904289.5605</v>
      </c>
      <c r="I35" s="3">
        <f>+[1]IIP!I35/'[1]Exchange Rate'!$C267</f>
        <v>1671528302399.959</v>
      </c>
      <c r="J35" s="3">
        <f>+[1]IIP!J35/'[1]Exchange Rate'!$C267</f>
        <v>2248067490971.4141</v>
      </c>
      <c r="K35" s="3">
        <f>+[1]IIP!K35/'[1]Exchange Rate'!$C267</f>
        <v>2622947276289.8599</v>
      </c>
      <c r="L35" s="3">
        <f>+[1]IIP!L35/'[1]Exchange Rate'!$C267</f>
        <v>1296797147791.6892</v>
      </c>
      <c r="M35" s="3">
        <f>+[1]IIP!M35/'[1]Exchange Rate'!$C267</f>
        <v>3304562906770.4517</v>
      </c>
    </row>
    <row r="36" spans="1:13" x14ac:dyDescent="0.25">
      <c r="A36" s="2">
        <v>45108</v>
      </c>
      <c r="B36" s="3">
        <f>+[1]IIP!B36/'[1]Exchange Rate'!$C268</f>
        <v>1957270857559.6611</v>
      </c>
      <c r="C36" s="3">
        <f>+[1]IIP!C36/'[1]Exchange Rate'!$C268</f>
        <v>310628688070.45483</v>
      </c>
      <c r="D36" s="3">
        <f>+[1]IIP!D36/'[1]Exchange Rate'!$C268</f>
        <v>3799957383528.3188</v>
      </c>
      <c r="E36" s="3">
        <f>+[1]IIP!E36/'[1]Exchange Rate'!$C268</f>
        <v>3166877649008.3433</v>
      </c>
      <c r="F36" s="3">
        <f>+[1]IIP!F36/'[1]Exchange Rate'!$C268</f>
        <v>1679601152869.6147</v>
      </c>
      <c r="G36" s="3">
        <f>+[1]IIP!G36/'[1]Exchange Rate'!$C268</f>
        <v>1513563961082.9907</v>
      </c>
      <c r="H36" s="3">
        <f>+[1]IIP!H36/'[1]Exchange Rate'!$C268</f>
        <v>2120356230658.2129</v>
      </c>
      <c r="I36" s="3">
        <f>+[1]IIP!I36/'[1]Exchange Rate'!$C268</f>
        <v>1653313687926.5156</v>
      </c>
      <c r="J36" s="3">
        <f>+[1]IIP!J36/'[1]Exchange Rate'!$C268</f>
        <v>2230845145205.2778</v>
      </c>
      <c r="K36" s="3">
        <f>+[1]IIP!K36/'[1]Exchange Rate'!$C268</f>
        <v>2516926176872.4399</v>
      </c>
      <c r="L36" s="3">
        <f>+[1]IIP!L36/'[1]Exchange Rate'!$C268</f>
        <v>1238231768313.3809</v>
      </c>
      <c r="M36" s="3">
        <f>+[1]IIP!M36/'[1]Exchange Rate'!$C268</f>
        <v>3198239807245.5015</v>
      </c>
    </row>
    <row r="37" spans="1:13" x14ac:dyDescent="0.25">
      <c r="A37" s="2">
        <v>45200</v>
      </c>
      <c r="B37" s="3">
        <f>+[1]IIP!B37/'[1]Exchange Rate'!$C269</f>
        <v>1868514341715.522</v>
      </c>
      <c r="C37" s="3">
        <f>+[1]IIP!C37/'[1]Exchange Rate'!$C269</f>
        <v>312662196631.70508</v>
      </c>
      <c r="D37" s="3">
        <f>+[1]IIP!D37/'[1]Exchange Rate'!$C269</f>
        <v>3581207503391.7476</v>
      </c>
      <c r="E37" s="3">
        <f>+[1]IIP!E37/'[1]Exchange Rate'!$C269</f>
        <v>3067386241000.0029</v>
      </c>
      <c r="F37" s="3">
        <f>+[1]IIP!F37/'[1]Exchange Rate'!$C269</f>
        <v>1638968512377.6553</v>
      </c>
      <c r="G37" s="3">
        <f>+[1]IIP!G37/'[1]Exchange Rate'!$C269</f>
        <v>1508744326936.0125</v>
      </c>
      <c r="H37" s="3">
        <f>+[1]IIP!H37/'[1]Exchange Rate'!$C269</f>
        <v>1942238991015.0586</v>
      </c>
      <c r="I37" s="3">
        <f>+[1]IIP!I37/'[1]Exchange Rate'!$C269</f>
        <v>1558641914070.6582</v>
      </c>
      <c r="J37" s="3">
        <f>+[1]IIP!J37/'[1]Exchange Rate'!$C269</f>
        <v>2009315815112.561</v>
      </c>
      <c r="K37" s="3">
        <f>+[1]IIP!K37/'[1]Exchange Rate'!$C269</f>
        <v>2327698182152.0796</v>
      </c>
      <c r="L37" s="3">
        <f>+[1]IIP!L37/'[1]Exchange Rate'!$C269</f>
        <v>1094002415953.0052</v>
      </c>
      <c r="M37" s="3">
        <f>+[1]IIP!M37/'[1]Exchange Rate'!$C269</f>
        <v>2846958330113.3335</v>
      </c>
    </row>
    <row r="38" spans="1:13" x14ac:dyDescent="0.25">
      <c r="A38" s="2">
        <v>45292</v>
      </c>
      <c r="B38" s="3">
        <f>+[1]IIP!B38/'[1]Exchange Rate'!$C270</f>
        <v>1899582555334.6614</v>
      </c>
      <c r="C38" s="3">
        <f>+[1]IIP!C38/'[1]Exchange Rate'!$C270</f>
        <v>317693928481.75012</v>
      </c>
      <c r="D38" s="3">
        <f>+[1]IIP!D38/'[1]Exchange Rate'!$C270</f>
        <v>3813155172112.6504</v>
      </c>
      <c r="E38" s="3">
        <f>+[1]IIP!E38/'[1]Exchange Rate'!$C270</f>
        <v>3183069413632.7158</v>
      </c>
      <c r="F38" s="3">
        <f>+[1]IIP!F38/'[1]Exchange Rate'!$C270</f>
        <v>1747758636721.791</v>
      </c>
      <c r="G38" s="3">
        <f>+[1]IIP!G38/'[1]Exchange Rate'!$C270</f>
        <v>1601449759934.939</v>
      </c>
      <c r="H38" s="3">
        <f>+[1]IIP!H38/'[1]Exchange Rate'!$C270</f>
        <v>2065396535391.99</v>
      </c>
      <c r="I38" s="3">
        <f>+[1]IIP!I38/'[1]Exchange Rate'!$C270</f>
        <v>1581619653697.8376</v>
      </c>
      <c r="J38" s="3">
        <f>+[1]IIP!J38/'[1]Exchange Rate'!$C270</f>
        <v>2011804917341.3835</v>
      </c>
      <c r="K38" s="3">
        <f>+[1]IIP!K38/'[1]Exchange Rate'!$C270</f>
        <v>2379470159668.9258</v>
      </c>
      <c r="L38" s="3">
        <f>+[1]IIP!L38/'[1]Exchange Rate'!$C270</f>
        <v>1129284011362.5889</v>
      </c>
      <c r="M38" s="3">
        <f>+[1]IIP!M38/'[1]Exchange Rate'!$C270</f>
        <v>2952252100647.4277</v>
      </c>
    </row>
    <row r="39" spans="1:13" x14ac:dyDescent="0.25">
      <c r="A39" s="2">
        <v>45383</v>
      </c>
      <c r="B39" s="3">
        <f>+[1]IIP!B39/'[1]Exchange Rate'!$C271</f>
        <v>1937889625053.324</v>
      </c>
      <c r="C39" s="3">
        <f>+[1]IIP!C39/'[1]Exchange Rate'!$C271</f>
        <v>305939841237.37103</v>
      </c>
      <c r="D39" s="3">
        <f>+[1]IIP!D39/'[1]Exchange Rate'!$C271</f>
        <v>3906516676073.5898</v>
      </c>
      <c r="E39" s="3">
        <f>+[1]IIP!E39/'[1]Exchange Rate'!$C271</f>
        <v>3327130492668.5562</v>
      </c>
      <c r="F39" s="3">
        <f>+[1]IIP!F39/'[1]Exchange Rate'!$C271</f>
        <v>1805978267226.7104</v>
      </c>
      <c r="G39" s="3">
        <f>+[1]IIP!G39/'[1]Exchange Rate'!$C271</f>
        <v>1776615154264.449</v>
      </c>
      <c r="H39" s="3">
        <f>+[1]IIP!H39/'[1]Exchange Rate'!$C271</f>
        <v>2100538408851.7576</v>
      </c>
      <c r="I39" s="3">
        <f>+[1]IIP!I39/'[1]Exchange Rate'!$C271</f>
        <v>1550515338409.4736</v>
      </c>
      <c r="J39" s="3">
        <f>+[1]IIP!J39/'[1]Exchange Rate'!$C271</f>
        <v>2058617061805.9917</v>
      </c>
      <c r="K39" s="3">
        <f>+[1]IIP!K39/'[1]Exchange Rate'!$C271</f>
        <v>2413253656326.6846</v>
      </c>
      <c r="L39" s="3">
        <f>+[1]IIP!L39/'[1]Exchange Rate'!$C271</f>
        <v>1156248971024.5117</v>
      </c>
      <c r="M39" s="3">
        <f>+[1]IIP!M39/'[1]Exchange Rate'!$C271</f>
        <v>2983455929832.0244</v>
      </c>
    </row>
    <row r="40" spans="1:13" x14ac:dyDescent="0.25">
      <c r="A40" s="2">
        <v>45474</v>
      </c>
      <c r="B40" s="3">
        <f>+[1]IIP!B40/'[1]Exchange Rate'!$C272</f>
        <v>2104286257048.8215</v>
      </c>
      <c r="C40" s="3">
        <f>+[1]IIP!C40/'[1]Exchange Rate'!$C272</f>
        <v>333131850582.90271</v>
      </c>
      <c r="D40" s="3">
        <f>+[1]IIP!D40/'[1]Exchange Rate'!$C272</f>
        <v>4026619300997.5005</v>
      </c>
      <c r="E40" s="3">
        <f>+[1]IIP!E40/'[1]Exchange Rate'!$C272</f>
        <v>3365616454433.0786</v>
      </c>
      <c r="F40" s="3">
        <f>+[1]IIP!F40/'[1]Exchange Rate'!$C272</f>
        <v>1860025196399.6711</v>
      </c>
      <c r="G40" s="3">
        <f>+[1]IIP!G40/'[1]Exchange Rate'!$C272</f>
        <v>1851209206177.9451</v>
      </c>
      <c r="H40" s="3">
        <f>+[1]IIP!H40/'[1]Exchange Rate'!$C272</f>
        <v>2166594104597.3528</v>
      </c>
      <c r="I40" s="3">
        <f>+[1]IIP!I40/'[1]Exchange Rate'!$C272</f>
        <v>1514407248256.2603</v>
      </c>
      <c r="J40" s="3">
        <f>+[1]IIP!J40/'[1]Exchange Rate'!$C272</f>
        <v>2251709036911.8765</v>
      </c>
      <c r="K40" s="3">
        <f>+[1]IIP!K40/'[1]Exchange Rate'!$C272</f>
        <v>2758510180286.5928</v>
      </c>
      <c r="L40" s="3">
        <f>+[1]IIP!L40/'[1]Exchange Rate'!$C272</f>
        <v>1237143659841.3337</v>
      </c>
      <c r="M40" s="3">
        <f>+[1]IIP!M40/'[1]Exchange Rate'!$C272</f>
        <v>3119809327230.231</v>
      </c>
    </row>
    <row r="41" spans="1:13" x14ac:dyDescent="0.25">
      <c r="A41" s="2">
        <v>45566</v>
      </c>
      <c r="B41" s="3">
        <f>+[1]IIP!B41/'[1]Exchange Rate'!$C273</f>
        <v>2035086856624.8584</v>
      </c>
      <c r="C41" s="3">
        <f>+[1]IIP!C41/'[1]Exchange Rate'!$C273</f>
        <v>335797422872.54181</v>
      </c>
      <c r="D41" s="3">
        <f>+[1]IIP!D41/'[1]Exchange Rate'!$C273</f>
        <v>4052446896084.4033</v>
      </c>
      <c r="E41" s="3">
        <f>+[1]IIP!E41/'[1]Exchange Rate'!$C273</f>
        <v>3297092102167.9751</v>
      </c>
      <c r="F41" s="3">
        <f>+[1]IIP!F41/'[1]Exchange Rate'!$C273</f>
        <v>1890129161873.0615</v>
      </c>
      <c r="G41" s="3">
        <f>+[1]IIP!G41/'[1]Exchange Rate'!$C273</f>
        <v>1826605990548.1035</v>
      </c>
      <c r="H41" s="3">
        <f>+[1]IIP!H41/'[1]Exchange Rate'!$C273</f>
        <v>2162317734212.282</v>
      </c>
      <c r="I41" s="3">
        <f>+[1]IIP!I41/'[1]Exchange Rate'!$C273</f>
        <v>1470486111613.21</v>
      </c>
      <c r="J41" s="3">
        <f>+[1]IIP!J41/'[1]Exchange Rate'!$C273</f>
        <v>2116446914171.2434</v>
      </c>
      <c r="K41" s="3">
        <f>+[1]IIP!K41/'[1]Exchange Rate'!$C273</f>
        <v>2656270241973.8052</v>
      </c>
      <c r="L41" s="3">
        <f>+[1]IIP!L41/'[1]Exchange Rate'!$C273</f>
        <v>1202738126247.7734</v>
      </c>
      <c r="M41" s="3">
        <f>+[1]IIP!M41/'[1]Exchange Rate'!$C273</f>
        <v>3114533858509.9668</v>
      </c>
    </row>
    <row r="42" spans="1:13" x14ac:dyDescent="0.25">
      <c r="A42" s="2">
        <v>45658</v>
      </c>
      <c r="B42" s="3">
        <f>+[1]IIP!B42/'[1]Exchange Rate'!$C274</f>
        <v>2153989944640.1643</v>
      </c>
      <c r="C42" s="3">
        <f>+[1]IIP!C42/'[1]Exchange Rate'!$C274</f>
        <v>332986958819.04059</v>
      </c>
      <c r="D42" s="3">
        <f>+[1]IIP!D42/'[1]Exchange Rate'!$C274</f>
        <v>4386536451715.0054</v>
      </c>
      <c r="E42" s="3">
        <f>+[1]IIP!E42/'[1]Exchange Rate'!$C274</f>
        <v>3749412883146.1719</v>
      </c>
      <c r="F42" s="3">
        <f>+[1]IIP!F42/'[1]Exchange Rate'!$C274</f>
        <v>2118755623354.7209</v>
      </c>
      <c r="G42" s="3">
        <f>+[1]IIP!G42/'[1]Exchange Rate'!$C274</f>
        <v>2210646378818.2065</v>
      </c>
      <c r="H42" s="3">
        <f>+[1]IIP!H42/'[1]Exchange Rate'!$C274</f>
        <v>2267780828361.3862</v>
      </c>
      <c r="I42" s="3">
        <f>+[1]IIP!I42/'[1]Exchange Rate'!$C274</f>
        <v>1538766504328.0244</v>
      </c>
      <c r="J42" s="3">
        <f>+[1]IIP!J42/'[1]Exchange Rate'!$C274</f>
        <v>2233788736527.2412</v>
      </c>
      <c r="K42" s="3">
        <f>+[1]IIP!K42/'[1]Exchange Rate'!$C274</f>
        <v>2747515250370.6797</v>
      </c>
      <c r="L42" s="3">
        <f>+[1]IIP!L42/'[1]Exchange Rate'!$C274</f>
        <v>1283011180767.373</v>
      </c>
      <c r="M42" s="3">
        <f>+[1]IIP!M42/'[1]Exchange Rate'!$C274</f>
        <v>3184249628888.249</v>
      </c>
    </row>
    <row r="43" spans="1:13" x14ac:dyDescent="0.25">
      <c r="A43" s="2">
        <v>45748</v>
      </c>
      <c r="B43" s="3">
        <f>+[1]IIP!B43/'[1]Exchange Rate'!$C275</f>
        <v>2410737489802.958</v>
      </c>
      <c r="C43" s="3">
        <f>+[1]IIP!C43/'[1]Exchange Rate'!$C275</f>
        <v>360867721299.08569</v>
      </c>
      <c r="D43" s="3">
        <f>+[1]IIP!D43/'[1]Exchange Rate'!$C275</f>
        <v>4808655502931.4512</v>
      </c>
      <c r="E43" s="3">
        <f>+[1]IIP!E43/'[1]Exchange Rate'!$C275</f>
        <v>3914021493537.2124</v>
      </c>
      <c r="F43" s="3">
        <f>+[1]IIP!F43/'[1]Exchange Rate'!$C275</f>
        <v>2351982317664.2021</v>
      </c>
      <c r="G43" s="3">
        <f>+[1]IIP!G43/'[1]Exchange Rate'!$C275</f>
        <v>2361229019654.1226</v>
      </c>
      <c r="H43" s="3">
        <f>+[1]IIP!H43/'[1]Exchange Rate'!$C275</f>
        <v>2456673185265.5884</v>
      </c>
      <c r="I43" s="3">
        <f>+[1]IIP!I43/'[1]Exchange Rate'!$C275</f>
        <v>1552792473881.9556</v>
      </c>
      <c r="J43" s="3">
        <f>+[1]IIP!J43/'[1]Exchange Rate'!$C275</f>
        <v>2475404399181.6475</v>
      </c>
      <c r="K43" s="3">
        <f>+[1]IIP!K43/'[1]Exchange Rate'!$C275</f>
        <v>3034302892012.937</v>
      </c>
      <c r="L43" s="3">
        <f>+[1]IIP!L43/'[1]Exchange Rate'!$C275</f>
        <v>1367739369316.8481</v>
      </c>
      <c r="M43" s="3">
        <f>+[1]IIP!M43/'[1]Exchange Rate'!$C275</f>
        <v>3709488176983.8706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35FC4-2B9C-3543-A0CA-60D6661F89CA}">
  <dimension ref="A1:M44"/>
  <sheetViews>
    <sheetView topLeftCell="E22" workbookViewId="0">
      <selection activeCell="M2" sqref="M2"/>
    </sheetView>
  </sheetViews>
  <sheetFormatPr defaultColWidth="11" defaultRowHeight="15.75" x14ac:dyDescent="0.25"/>
  <sheetData>
    <row r="1" spans="1:13" ht="110.25" x14ac:dyDescent="0.25">
      <c r="A1" s="1" t="s">
        <v>0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91</v>
      </c>
    </row>
    <row r="2" spans="1:13" x14ac:dyDescent="0.25">
      <c r="A2" s="2">
        <v>42005</v>
      </c>
      <c r="B2" s="3">
        <f>+[2]IIP!B83</f>
        <v>261056876075.26901</v>
      </c>
      <c r="C2" s="3">
        <f>+[2]IIP!C83</f>
        <v>180156521572.58099</v>
      </c>
      <c r="D2" s="3">
        <f>+[2]IIP!D83</f>
        <v>216089109879.03201</v>
      </c>
      <c r="E2" s="3">
        <f>+[2]IIP!E83</f>
        <v>611053102083.33301</v>
      </c>
      <c r="F2" s="3">
        <f>+[2]IIP!F83</f>
        <v>153459068010.75299</v>
      </c>
      <c r="G2" s="3">
        <f>+[2]IIP!G83</f>
        <v>390268996572.58099</v>
      </c>
      <c r="H2" s="3">
        <f>+[2]IIP!H83</f>
        <v>62630041868.279602</v>
      </c>
      <c r="I2" s="3">
        <f>+[2]IIP!I83</f>
        <v>220784103091.39801</v>
      </c>
      <c r="J2" s="3">
        <f>+[2]IIP!J83</f>
        <v>219271354099.46201</v>
      </c>
      <c r="K2" s="3">
        <f>+[2]IIP!K83</f>
        <v>181266388172.043</v>
      </c>
      <c r="L2" s="3">
        <f>+[2]IIP!L83</f>
        <v>363010470967.742</v>
      </c>
      <c r="M2" s="3">
        <f>+[2]IIP!M83</f>
        <v>81811603897.849503</v>
      </c>
    </row>
    <row r="3" spans="1:13" x14ac:dyDescent="0.25">
      <c r="A3" s="2">
        <v>42095</v>
      </c>
      <c r="B3" s="3">
        <f>+[2]IIP!B84</f>
        <v>270702691666.66699</v>
      </c>
      <c r="C3" s="3">
        <f>+[2]IIP!C84</f>
        <v>177610738104.83899</v>
      </c>
      <c r="D3" s="3">
        <f>+[2]IIP!D84</f>
        <v>230481364314.51599</v>
      </c>
      <c r="E3" s="3">
        <f>+[2]IIP!E84</f>
        <v>598603896303.76294</v>
      </c>
      <c r="F3" s="3">
        <f>+[2]IIP!F84</f>
        <v>158740880376.34399</v>
      </c>
      <c r="G3" s="3">
        <f>+[2]IIP!G84</f>
        <v>378876035685.48401</v>
      </c>
      <c r="H3" s="3">
        <f>+[2]IIP!H84</f>
        <v>71740480712.365601</v>
      </c>
      <c r="I3" s="3">
        <f>+[2]IIP!I84</f>
        <v>219727864650.53799</v>
      </c>
      <c r="J3" s="3">
        <f>+[2]IIP!J84</f>
        <v>226514521706.98901</v>
      </c>
      <c r="K3" s="3">
        <f>+[2]IIP!K84</f>
        <v>181567748924.73099</v>
      </c>
      <c r="L3" s="3">
        <f>+[2]IIP!L84</f>
        <v>374759440322.58099</v>
      </c>
      <c r="M3" s="3">
        <f>+[2]IIP!M84</f>
        <v>137681176747.31201</v>
      </c>
    </row>
    <row r="4" spans="1:13" x14ac:dyDescent="0.25">
      <c r="A4" s="2">
        <v>42186</v>
      </c>
      <c r="B4" s="3">
        <f>+[2]IIP!B85</f>
        <v>272010289650.53799</v>
      </c>
      <c r="C4" s="3">
        <f>+[2]IIP!C85</f>
        <v>171444271572.58099</v>
      </c>
      <c r="D4" s="3">
        <f>+[2]IIP!D85</f>
        <v>219569302217.742</v>
      </c>
      <c r="E4" s="3">
        <f>+[2]IIP!E85</f>
        <v>545499722513.44098</v>
      </c>
      <c r="F4" s="3">
        <f>+[2]IIP!F85</f>
        <v>145633691263.44101</v>
      </c>
      <c r="G4" s="3">
        <f>+[2]IIP!G85</f>
        <v>336014143346.77399</v>
      </c>
      <c r="H4" s="3">
        <f>+[2]IIP!H85</f>
        <v>73935610954.301102</v>
      </c>
      <c r="I4" s="3">
        <f>+[2]IIP!I85</f>
        <v>209485576747.31201</v>
      </c>
      <c r="J4" s="3">
        <f>+[2]IIP!J85</f>
        <v>232412805174.73099</v>
      </c>
      <c r="K4" s="3">
        <f>+[2]IIP!K85</f>
        <v>180258241666.66699</v>
      </c>
      <c r="L4" s="3">
        <f>+[2]IIP!L85</f>
        <v>367917713709.677</v>
      </c>
      <c r="M4" s="3">
        <f>+[2]IIP!M85</f>
        <v>181853028360.215</v>
      </c>
    </row>
    <row r="5" spans="1:13" x14ac:dyDescent="0.25">
      <c r="A5" s="2">
        <v>42278</v>
      </c>
      <c r="B5" s="3">
        <f>+[2]IIP!B86</f>
        <v>285175342607.52698</v>
      </c>
      <c r="C5" s="3">
        <f>+[2]IIP!C86</f>
        <v>178512768750</v>
      </c>
      <c r="D5" s="3">
        <f>+[2]IIP!D86</f>
        <v>235194123588.70999</v>
      </c>
      <c r="E5" s="3">
        <f>+[2]IIP!E86</f>
        <v>549554979099.46198</v>
      </c>
      <c r="F5" s="3">
        <f>+[2]IIP!F86</f>
        <v>154167760349.46201</v>
      </c>
      <c r="G5" s="3">
        <f>+[2]IIP!G86</f>
        <v>342280324395.16101</v>
      </c>
      <c r="H5" s="3">
        <f>+[2]IIP!H86</f>
        <v>81026366465.053802</v>
      </c>
      <c r="I5" s="3">
        <f>+[2]IIP!I86</f>
        <v>207274655510.75299</v>
      </c>
      <c r="J5" s="3">
        <f>+[2]IIP!J86</f>
        <v>225165319018.81699</v>
      </c>
      <c r="K5" s="3">
        <f>+[2]IIP!K86</f>
        <v>174296721236.55899</v>
      </c>
      <c r="L5" s="3">
        <f>+[2]IIP!L86</f>
        <v>367887475000</v>
      </c>
      <c r="M5" s="3">
        <f>+[2]IIP!M86</f>
        <v>202136590994.62399</v>
      </c>
    </row>
    <row r="6" spans="1:13" x14ac:dyDescent="0.25">
      <c r="A6" s="2">
        <v>42370</v>
      </c>
      <c r="B6" s="3">
        <f>+[2]IIP!B87</f>
        <v>296453776075.26898</v>
      </c>
      <c r="C6" s="3">
        <f>+[2]IIP!C87</f>
        <v>183843421572.58099</v>
      </c>
      <c r="D6" s="3">
        <f>+[2]IIP!D87</f>
        <v>250862309879.03201</v>
      </c>
      <c r="E6" s="3">
        <f>+[2]IIP!E87</f>
        <v>563915102083.33301</v>
      </c>
      <c r="F6" s="3">
        <f>+[2]IIP!F87</f>
        <v>157374868010.75299</v>
      </c>
      <c r="G6" s="3">
        <f>+[2]IIP!G87</f>
        <v>358667196572.58099</v>
      </c>
      <c r="H6" s="3">
        <f>+[2]IIP!H87</f>
        <v>93487441868.279602</v>
      </c>
      <c r="I6" s="3">
        <f>+[2]IIP!I87</f>
        <v>205247903091.39801</v>
      </c>
      <c r="J6" s="3">
        <f>+[2]IIP!J87</f>
        <v>228267354099.46201</v>
      </c>
      <c r="K6" s="3">
        <f>+[2]IIP!K87</f>
        <v>167919288172.043</v>
      </c>
      <c r="L6" s="3">
        <f>+[2]IIP!L87</f>
        <v>370100070967.742</v>
      </c>
      <c r="M6" s="3">
        <f>+[2]IIP!M87</f>
        <v>227718903897.849</v>
      </c>
    </row>
    <row r="7" spans="1:13" x14ac:dyDescent="0.25">
      <c r="A7" s="2">
        <v>42461</v>
      </c>
      <c r="B7" s="3">
        <f>+[2]IIP!B88</f>
        <v>304841191666.66699</v>
      </c>
      <c r="C7" s="3">
        <f>+[2]IIP!C88</f>
        <v>184751638104.83899</v>
      </c>
      <c r="D7" s="3">
        <f>+[2]IIP!D88</f>
        <v>265855264314.51599</v>
      </c>
      <c r="E7" s="3">
        <f>+[2]IIP!E88</f>
        <v>562365696303.76294</v>
      </c>
      <c r="F7" s="3">
        <f>+[2]IIP!F88</f>
        <v>160344280376.34399</v>
      </c>
      <c r="G7" s="3">
        <f>+[2]IIP!G88</f>
        <v>360925035685.48401</v>
      </c>
      <c r="H7" s="3">
        <f>+[2]IIP!H88</f>
        <v>105510980712.366</v>
      </c>
      <c r="I7" s="3">
        <f>+[2]IIP!I88</f>
        <v>201440664650.53799</v>
      </c>
      <c r="J7" s="3">
        <f>+[2]IIP!J88</f>
        <v>237182821706.98901</v>
      </c>
      <c r="K7" s="3">
        <f>+[2]IIP!K88</f>
        <v>170152648924.73099</v>
      </c>
      <c r="L7" s="3">
        <f>+[2]IIP!L88</f>
        <v>369899940322.58099</v>
      </c>
      <c r="M7" s="3">
        <f>+[2]IIP!M88</f>
        <v>256870876747.31201</v>
      </c>
    </row>
    <row r="8" spans="1:13" x14ac:dyDescent="0.25">
      <c r="A8" s="2">
        <v>42552</v>
      </c>
      <c r="B8" s="3">
        <f>+[2]IIP!B89</f>
        <v>312016689650.53802</v>
      </c>
      <c r="C8" s="3">
        <f>+[2]IIP!C89</f>
        <v>200059071572.58099</v>
      </c>
      <c r="D8" s="3">
        <f>+[2]IIP!D89</f>
        <v>294076302217.742</v>
      </c>
      <c r="E8" s="3">
        <f>+[2]IIP!E89</f>
        <v>622393522513.44104</v>
      </c>
      <c r="F8" s="3">
        <f>+[2]IIP!F89</f>
        <v>174082691263.44101</v>
      </c>
      <c r="G8" s="3">
        <f>+[2]IIP!G89</f>
        <v>418416843346.77399</v>
      </c>
      <c r="H8" s="3">
        <f>+[2]IIP!H89</f>
        <v>119993610954.30099</v>
      </c>
      <c r="I8" s="3">
        <f>+[2]IIP!I89</f>
        <v>203976676747.31201</v>
      </c>
      <c r="J8" s="3">
        <f>+[2]IIP!J89</f>
        <v>241922405174.73099</v>
      </c>
      <c r="K8" s="3">
        <f>+[2]IIP!K89</f>
        <v>174742241666.66699</v>
      </c>
      <c r="L8" s="3">
        <f>+[2]IIP!L89</f>
        <v>377574613709.677</v>
      </c>
      <c r="M8" s="3">
        <f>+[2]IIP!M89</f>
        <v>232498828360.215</v>
      </c>
    </row>
    <row r="9" spans="1:13" x14ac:dyDescent="0.25">
      <c r="A9" s="2">
        <v>42644</v>
      </c>
      <c r="B9" s="3">
        <f>+[2]IIP!B90</f>
        <v>309461042607.52698</v>
      </c>
      <c r="C9" s="3">
        <f>+[2]IIP!C90</f>
        <v>187845468750</v>
      </c>
      <c r="D9" s="3">
        <f>+[2]IIP!D90</f>
        <v>304640023588.71002</v>
      </c>
      <c r="E9" s="3">
        <f>+[2]IIP!E90</f>
        <v>572101079099.46204</v>
      </c>
      <c r="F9" s="3">
        <f>+[2]IIP!F90</f>
        <v>176649160349.46201</v>
      </c>
      <c r="G9" s="3">
        <f>+[2]IIP!G90</f>
        <v>382729224395.16101</v>
      </c>
      <c r="H9" s="3">
        <f>+[2]IIP!H90</f>
        <v>127990866465.054</v>
      </c>
      <c r="I9" s="3">
        <f>+[2]IIP!I90</f>
        <v>189371855510.75299</v>
      </c>
      <c r="J9" s="3">
        <f>+[2]IIP!J90</f>
        <v>236668719018.81699</v>
      </c>
      <c r="K9" s="3">
        <f>+[2]IIP!K90</f>
        <v>171893721236.55899</v>
      </c>
      <c r="L9" s="3">
        <f>+[2]IIP!L90</f>
        <v>371027175000</v>
      </c>
      <c r="M9" s="3">
        <f>+[2]IIP!M90</f>
        <v>278815190994.62402</v>
      </c>
    </row>
    <row r="10" spans="1:13" x14ac:dyDescent="0.25">
      <c r="A10" s="2">
        <v>42736</v>
      </c>
      <c r="B10" s="3">
        <f>+[2]IIP!B91</f>
        <v>327091876075.26898</v>
      </c>
      <c r="C10" s="3">
        <f>+[2]IIP!C91</f>
        <v>209093921572.58099</v>
      </c>
      <c r="D10" s="3">
        <f>+[2]IIP!D91</f>
        <v>341740709879.03198</v>
      </c>
      <c r="E10" s="3">
        <f>+[2]IIP!E91</f>
        <v>663046202083.33301</v>
      </c>
      <c r="F10" s="3">
        <f>+[2]IIP!F91</f>
        <v>197786468010.75299</v>
      </c>
      <c r="G10" s="3">
        <f>+[2]IIP!G91</f>
        <v>456998896572.58099</v>
      </c>
      <c r="H10" s="3">
        <f>+[2]IIP!H91</f>
        <v>143954241868.28</v>
      </c>
      <c r="I10" s="3">
        <f>+[2]IIP!I91</f>
        <v>206047303091.39801</v>
      </c>
      <c r="J10" s="3">
        <f>+[2]IIP!J91</f>
        <v>246526054099.46201</v>
      </c>
      <c r="K10" s="3">
        <f>+[2]IIP!K91</f>
        <v>172440988172.043</v>
      </c>
      <c r="L10" s="3">
        <f>+[2]IIP!L91</f>
        <v>375562270967.742</v>
      </c>
      <c r="M10" s="3">
        <f>+[2]IIP!M91</f>
        <v>248470203897.849</v>
      </c>
    </row>
    <row r="11" spans="1:13" x14ac:dyDescent="0.25">
      <c r="A11" s="2">
        <v>42826</v>
      </c>
      <c r="B11" s="3">
        <f>+[2]IIP!B92</f>
        <v>339260091666.66699</v>
      </c>
      <c r="C11" s="3">
        <f>+[2]IIP!C92</f>
        <v>208078338104.83899</v>
      </c>
      <c r="D11" s="3">
        <f>+[2]IIP!D92</f>
        <v>367138664314.51599</v>
      </c>
      <c r="E11" s="3">
        <f>+[2]IIP!E92</f>
        <v>709443796303.76294</v>
      </c>
      <c r="F11" s="3">
        <f>+[2]IIP!F92</f>
        <v>211290780376.34399</v>
      </c>
      <c r="G11" s="3">
        <f>+[2]IIP!G92</f>
        <v>505301235685.48401</v>
      </c>
      <c r="H11" s="3">
        <f>+[2]IIP!H92</f>
        <v>155847880712.366</v>
      </c>
      <c r="I11" s="3">
        <f>+[2]IIP!I92</f>
        <v>204142564650.53799</v>
      </c>
      <c r="J11" s="3">
        <f>+[2]IIP!J92</f>
        <v>244727421706.98901</v>
      </c>
      <c r="K11" s="3">
        <f>+[2]IIP!K92</f>
        <v>170338348924.73099</v>
      </c>
      <c r="L11" s="3">
        <f>+[2]IIP!L92</f>
        <v>380578140322.58099</v>
      </c>
      <c r="M11" s="3">
        <f>+[2]IIP!M92</f>
        <v>240461976747.31201</v>
      </c>
    </row>
    <row r="12" spans="1:13" x14ac:dyDescent="0.25">
      <c r="A12" s="2">
        <v>42917</v>
      </c>
      <c r="B12" s="3">
        <f>+[2]IIP!B93</f>
        <v>352721389650.53802</v>
      </c>
      <c r="C12" s="3">
        <f>+[2]IIP!C93</f>
        <v>213219171572.58099</v>
      </c>
      <c r="D12" s="3">
        <f>+[2]IIP!D93</f>
        <v>394503802217.742</v>
      </c>
      <c r="E12" s="3">
        <f>+[2]IIP!E93</f>
        <v>718601922513.44104</v>
      </c>
      <c r="F12" s="3">
        <f>+[2]IIP!F93</f>
        <v>228306091263.44101</v>
      </c>
      <c r="G12" s="3">
        <f>+[2]IIP!G93</f>
        <v>517043643346.77399</v>
      </c>
      <c r="H12" s="3">
        <f>+[2]IIP!H93</f>
        <v>166197710954.30099</v>
      </c>
      <c r="I12" s="3">
        <f>+[2]IIP!I93</f>
        <v>201558276747.31201</v>
      </c>
      <c r="J12" s="3">
        <f>+[2]IIP!J93</f>
        <v>250377905174.73099</v>
      </c>
      <c r="K12" s="3">
        <f>+[2]IIP!K93</f>
        <v>176504041666.66699</v>
      </c>
      <c r="L12" s="3">
        <f>+[2]IIP!L93</f>
        <v>384478113709.677</v>
      </c>
      <c r="M12" s="3">
        <f>+[2]IIP!M93</f>
        <v>269956328360.215</v>
      </c>
    </row>
    <row r="13" spans="1:13" x14ac:dyDescent="0.25">
      <c r="A13" s="2">
        <v>43009</v>
      </c>
      <c r="B13" s="3">
        <f>+[2]IIP!B94</f>
        <v>359809642607.52698</v>
      </c>
      <c r="C13" s="3">
        <f>+[2]IIP!C94</f>
        <v>228367768750</v>
      </c>
      <c r="D13" s="3">
        <f>+[2]IIP!D94</f>
        <v>424383123588.71002</v>
      </c>
      <c r="E13" s="3">
        <f>+[2]IIP!E94</f>
        <v>772748979099.46204</v>
      </c>
      <c r="F13" s="3">
        <f>+[2]IIP!F94</f>
        <v>250279460349.46201</v>
      </c>
      <c r="G13" s="3">
        <f>+[2]IIP!G94</f>
        <v>564046824395.16101</v>
      </c>
      <c r="H13" s="3">
        <f>+[2]IIP!H94</f>
        <v>174103666465.05399</v>
      </c>
      <c r="I13" s="3">
        <f>+[2]IIP!I94</f>
        <v>208702155510.75299</v>
      </c>
      <c r="J13" s="3">
        <f>+[2]IIP!J94</f>
        <v>260872519018.81699</v>
      </c>
      <c r="K13" s="3">
        <f>+[2]IIP!K94</f>
        <v>177252621236.55899</v>
      </c>
      <c r="L13" s="3">
        <f>+[2]IIP!L94</f>
        <v>389192275000</v>
      </c>
      <c r="M13" s="3">
        <f>+[2]IIP!M94</f>
        <v>259388590994.62399</v>
      </c>
    </row>
    <row r="14" spans="1:13" x14ac:dyDescent="0.25">
      <c r="A14" s="2">
        <v>43101</v>
      </c>
      <c r="B14" s="3">
        <f>+[2]IIP!B95</f>
        <v>375923276075.26898</v>
      </c>
      <c r="C14" s="3">
        <f>+[2]IIP!C95</f>
        <v>237604721572.58099</v>
      </c>
      <c r="D14" s="3">
        <f>+[2]IIP!D95</f>
        <v>453889109879.03198</v>
      </c>
      <c r="E14" s="3">
        <f>+[2]IIP!E95</f>
        <v>777275502083.33301</v>
      </c>
      <c r="F14" s="3">
        <f>+[2]IIP!F95</f>
        <v>267345768010.75299</v>
      </c>
      <c r="G14" s="3">
        <f>+[2]IIP!G95</f>
        <v>557478296572.58105</v>
      </c>
      <c r="H14" s="3">
        <f>+[2]IIP!H95</f>
        <v>186543341868.28</v>
      </c>
      <c r="I14" s="3">
        <f>+[2]IIP!I95</f>
        <v>219797203091.39801</v>
      </c>
      <c r="J14" s="3">
        <f>+[2]IIP!J95</f>
        <v>259728754099.46201</v>
      </c>
      <c r="K14" s="3">
        <f>+[2]IIP!K95</f>
        <v>178138888172.043</v>
      </c>
      <c r="L14" s="3">
        <f>+[2]IIP!L95</f>
        <v>397013770967.742</v>
      </c>
      <c r="M14" s="3">
        <f>+[2]IIP!M95</f>
        <v>293610903897.849</v>
      </c>
    </row>
    <row r="15" spans="1:13" x14ac:dyDescent="0.25">
      <c r="A15" s="2">
        <v>43191</v>
      </c>
      <c r="B15" s="3">
        <f>+[2]IIP!B96</f>
        <v>379345291666.66699</v>
      </c>
      <c r="C15" s="3">
        <f>+[2]IIP!C96</f>
        <v>231052438104.83899</v>
      </c>
      <c r="D15" s="3">
        <f>+[2]IIP!D96</f>
        <v>456457764314.51599</v>
      </c>
      <c r="E15" s="3">
        <f>+[2]IIP!E96</f>
        <v>726891196303.76294</v>
      </c>
      <c r="F15" s="3">
        <f>+[2]IIP!F96</f>
        <v>268273780376.34399</v>
      </c>
      <c r="G15" s="3">
        <f>+[2]IIP!G96</f>
        <v>505771435685.48401</v>
      </c>
      <c r="H15" s="3">
        <f>+[2]IIP!H96</f>
        <v>188183980712.366</v>
      </c>
      <c r="I15" s="3">
        <f>+[2]IIP!I96</f>
        <v>221119764650.53799</v>
      </c>
      <c r="J15" s="3">
        <f>+[2]IIP!J96</f>
        <v>253448921706.98901</v>
      </c>
      <c r="K15" s="3">
        <f>+[2]IIP!K96</f>
        <v>181410948924.73099</v>
      </c>
      <c r="L15" s="3">
        <f>+[2]IIP!L96</f>
        <v>400308740322.58099</v>
      </c>
      <c r="M15" s="3">
        <f>+[2]IIP!M96</f>
        <v>341916476747.31201</v>
      </c>
    </row>
    <row r="16" spans="1:13" x14ac:dyDescent="0.25">
      <c r="A16" s="2">
        <v>43282</v>
      </c>
      <c r="B16" s="3">
        <f>+[2]IIP!B97</f>
        <v>389730689650.53802</v>
      </c>
      <c r="C16" s="3">
        <f>+[2]IIP!C97</f>
        <v>237773671572.58099</v>
      </c>
      <c r="D16" s="3">
        <f>+[2]IIP!D97</f>
        <v>476877402217.742</v>
      </c>
      <c r="E16" s="3">
        <f>+[2]IIP!E97</f>
        <v>745699922513.44104</v>
      </c>
      <c r="F16" s="3">
        <f>+[2]IIP!F97</f>
        <v>280987291263.44098</v>
      </c>
      <c r="G16" s="3">
        <f>+[2]IIP!G97</f>
        <v>514941143346.77399</v>
      </c>
      <c r="H16" s="3">
        <f>+[2]IIP!H97</f>
        <v>195890110954.30099</v>
      </c>
      <c r="I16" s="3">
        <f>+[2]IIP!I97</f>
        <v>230758776747.31201</v>
      </c>
      <c r="J16" s="3">
        <f>+[2]IIP!J97</f>
        <v>258488205174.73099</v>
      </c>
      <c r="K16" s="3">
        <f>+[2]IIP!K97</f>
        <v>181313041666.66699</v>
      </c>
      <c r="L16" s="3">
        <f>+[2]IIP!L97</f>
        <v>402803813709.677</v>
      </c>
      <c r="M16" s="3">
        <f>+[2]IIP!M97</f>
        <v>357810128360.21503</v>
      </c>
    </row>
    <row r="17" spans="1:13" x14ac:dyDescent="0.25">
      <c r="A17" s="2">
        <v>43374</v>
      </c>
      <c r="B17" s="3">
        <f>+[2]IIP!B98</f>
        <v>404462542607.52698</v>
      </c>
      <c r="C17" s="3">
        <f>+[2]IIP!C98</f>
        <v>236206168750</v>
      </c>
      <c r="D17" s="3">
        <f>+[2]IIP!D98</f>
        <v>464715423588.71002</v>
      </c>
      <c r="E17" s="3">
        <f>+[2]IIP!E98</f>
        <v>665426779099.46204</v>
      </c>
      <c r="F17" s="3">
        <f>+[2]IIP!F98</f>
        <v>260600360349.46201</v>
      </c>
      <c r="G17" s="3">
        <f>+[2]IIP!G98</f>
        <v>435773124395.16101</v>
      </c>
      <c r="H17" s="3">
        <f>+[2]IIP!H98</f>
        <v>204115066465.05399</v>
      </c>
      <c r="I17" s="3">
        <f>+[2]IIP!I98</f>
        <v>229653655510.75299</v>
      </c>
      <c r="J17" s="3">
        <f>+[2]IIP!J98</f>
        <v>252146119018.81699</v>
      </c>
      <c r="K17" s="3">
        <f>+[2]IIP!K98</f>
        <v>181349421236.55899</v>
      </c>
      <c r="L17" s="3">
        <f>+[2]IIP!L98</f>
        <v>403619875000</v>
      </c>
      <c r="M17" s="3">
        <f>+[2]IIP!M98</f>
        <v>433871690994.62402</v>
      </c>
    </row>
    <row r="18" spans="1:13" x14ac:dyDescent="0.25">
      <c r="A18" s="2">
        <v>43466</v>
      </c>
      <c r="B18" s="3">
        <f>+[2]IIP!B99</f>
        <v>418295876075.26898</v>
      </c>
      <c r="C18" s="3">
        <f>+[2]IIP!C99</f>
        <v>235952721572.58099</v>
      </c>
      <c r="D18" s="3">
        <f>+[2]IIP!D99</f>
        <v>510985609879.03198</v>
      </c>
      <c r="E18" s="3">
        <f>+[2]IIP!E99</f>
        <v>695973302083.33301</v>
      </c>
      <c r="F18" s="3">
        <f>+[2]IIP!F99</f>
        <v>294812968010.75299</v>
      </c>
      <c r="G18" s="3">
        <f>+[2]IIP!G99</f>
        <v>468711596572.58099</v>
      </c>
      <c r="H18" s="3">
        <f>+[2]IIP!H99</f>
        <v>216172641868.28</v>
      </c>
      <c r="I18" s="3">
        <f>+[2]IIP!I99</f>
        <v>227261703091.39801</v>
      </c>
      <c r="J18" s="3">
        <f>+[2]IIP!J99</f>
        <v>246060254099.46201</v>
      </c>
      <c r="K18" s="3">
        <f>+[2]IIP!K99</f>
        <v>182571988172.043</v>
      </c>
      <c r="L18" s="3">
        <f>+[2]IIP!L99</f>
        <v>405513070967.742</v>
      </c>
      <c r="M18" s="3">
        <f>+[2]IIP!M99</f>
        <v>461367703897.849</v>
      </c>
    </row>
    <row r="19" spans="1:13" x14ac:dyDescent="0.25">
      <c r="A19" s="2">
        <v>43556</v>
      </c>
      <c r="B19" s="3">
        <f>+[2]IIP!B100</f>
        <v>430071391666.66699</v>
      </c>
      <c r="C19" s="3">
        <f>+[2]IIP!C100</f>
        <v>234342438104.83899</v>
      </c>
      <c r="D19" s="3">
        <f>+[2]IIP!D100</f>
        <v>537619964314.51599</v>
      </c>
      <c r="E19" s="3">
        <f>+[2]IIP!E100</f>
        <v>704447296303.76294</v>
      </c>
      <c r="F19" s="3">
        <f>+[2]IIP!F100</f>
        <v>310795880376.34399</v>
      </c>
      <c r="G19" s="3">
        <f>+[2]IIP!G100</f>
        <v>466414335685.48401</v>
      </c>
      <c r="H19" s="3">
        <f>+[2]IIP!H100</f>
        <v>226824080712.366</v>
      </c>
      <c r="I19" s="3">
        <f>+[2]IIP!I100</f>
        <v>238032964650.53799</v>
      </c>
      <c r="J19" s="3">
        <f>+[2]IIP!J100</f>
        <v>253355221706.98901</v>
      </c>
      <c r="K19" s="3">
        <f>+[2]IIP!K100</f>
        <v>188717748924.73099</v>
      </c>
      <c r="L19" s="3">
        <f>+[2]IIP!L100</f>
        <v>403082040322.58099</v>
      </c>
      <c r="M19" s="3">
        <f>+[2]IIP!M100</f>
        <v>492953576747.31201</v>
      </c>
    </row>
    <row r="20" spans="1:13" x14ac:dyDescent="0.25">
      <c r="A20" s="2">
        <v>43647</v>
      </c>
      <c r="B20" s="3">
        <f>+[2]IIP!B101</f>
        <v>432792889650.53802</v>
      </c>
      <c r="C20" s="3">
        <f>+[2]IIP!C101</f>
        <v>229765171572.58099</v>
      </c>
      <c r="D20" s="3">
        <f>+[2]IIP!D101</f>
        <v>549198702217.742</v>
      </c>
      <c r="E20" s="3">
        <f>+[2]IIP!E101</f>
        <v>691371722513.44104</v>
      </c>
      <c r="F20" s="3">
        <f>+[2]IIP!F101</f>
        <v>319026991263.44098</v>
      </c>
      <c r="G20" s="3">
        <f>+[2]IIP!G101</f>
        <v>451623543346.77399</v>
      </c>
      <c r="H20" s="3">
        <f>+[2]IIP!H101</f>
        <v>230171710954.30099</v>
      </c>
      <c r="I20" s="3">
        <f>+[2]IIP!I101</f>
        <v>239748176747.31201</v>
      </c>
      <c r="J20" s="3">
        <f>+[2]IIP!J101</f>
        <v>247836905174.73099</v>
      </c>
      <c r="K20" s="3">
        <f>+[2]IIP!K101</f>
        <v>187573541666.66699</v>
      </c>
      <c r="L20" s="3">
        <f>+[2]IIP!L101</f>
        <v>403124213709.677</v>
      </c>
      <c r="M20" s="3">
        <f>+[2]IIP!M101</f>
        <v>517261028360.21503</v>
      </c>
    </row>
    <row r="21" spans="1:13" x14ac:dyDescent="0.25">
      <c r="A21" s="2">
        <v>43739</v>
      </c>
      <c r="B21" s="3">
        <f>+[2]IIP!B102</f>
        <v>455247742607.52698</v>
      </c>
      <c r="C21" s="3">
        <f>+[2]IIP!C102</f>
        <v>240625468750</v>
      </c>
      <c r="D21" s="3">
        <f>+[2]IIP!D102</f>
        <v>577584623588.70996</v>
      </c>
      <c r="E21" s="3">
        <f>+[2]IIP!E102</f>
        <v>740792179099.46204</v>
      </c>
      <c r="F21" s="3">
        <f>+[2]IIP!F102</f>
        <v>346912360349.46198</v>
      </c>
      <c r="G21" s="3">
        <f>+[2]IIP!G102</f>
        <v>495724324395.16101</v>
      </c>
      <c r="H21" s="3">
        <f>+[2]IIP!H102</f>
        <v>230672266465.05399</v>
      </c>
      <c r="I21" s="3">
        <f>+[2]IIP!I102</f>
        <v>245067855510.75299</v>
      </c>
      <c r="J21" s="3">
        <f>+[2]IIP!J102</f>
        <v>249640319018.81699</v>
      </c>
      <c r="K21" s="3">
        <f>+[2]IIP!K102</f>
        <v>193158121236.55899</v>
      </c>
      <c r="L21" s="3">
        <f>+[2]IIP!L102</f>
        <v>408741675000</v>
      </c>
      <c r="M21" s="3">
        <f>+[2]IIP!M102</f>
        <v>515446790994.62402</v>
      </c>
    </row>
    <row r="22" spans="1:13" x14ac:dyDescent="0.25">
      <c r="A22" s="2">
        <v>43831</v>
      </c>
      <c r="B22" s="3">
        <f>+[2]IIP!B103</f>
        <v>453102476075.26898</v>
      </c>
      <c r="C22" s="3">
        <f>+[2]IIP!C103</f>
        <v>227033521572.58099</v>
      </c>
      <c r="D22" s="3">
        <f>+[2]IIP!D103</f>
        <v>532031209879.03198</v>
      </c>
      <c r="E22" s="3">
        <f>+[2]IIP!E103</f>
        <v>620165902083.33301</v>
      </c>
      <c r="F22" s="3">
        <f>+[2]IIP!F103</f>
        <v>307906668010.75299</v>
      </c>
      <c r="G22" s="3">
        <f>+[2]IIP!G103</f>
        <v>372253396572.58099</v>
      </c>
      <c r="H22" s="3">
        <f>+[2]IIP!H103</f>
        <v>224124541868.28</v>
      </c>
      <c r="I22" s="3">
        <f>+[2]IIP!I103</f>
        <v>247912503091.39801</v>
      </c>
      <c r="J22" s="3">
        <f>+[2]IIP!J103</f>
        <v>266076554099.46201</v>
      </c>
      <c r="K22" s="3">
        <f>+[2]IIP!K103</f>
        <v>207707788172.043</v>
      </c>
      <c r="L22" s="3">
        <f>+[2]IIP!L103</f>
        <v>400474570967.742</v>
      </c>
      <c r="M22" s="3">
        <f>+[2]IIP!M103</f>
        <v>583237503897.849</v>
      </c>
    </row>
    <row r="23" spans="1:13" x14ac:dyDescent="0.25">
      <c r="A23" s="2">
        <v>43922</v>
      </c>
      <c r="B23" s="3">
        <f>+[2]IIP!B104</f>
        <v>465906291666.66699</v>
      </c>
      <c r="C23" s="3">
        <f>+[2]IIP!C104</f>
        <v>231192238104.83899</v>
      </c>
      <c r="D23" s="3">
        <f>+[2]IIP!D104</f>
        <v>592708164314.51599</v>
      </c>
      <c r="E23" s="3">
        <f>+[2]IIP!E104</f>
        <v>699203696303.76294</v>
      </c>
      <c r="F23" s="3">
        <f>+[2]IIP!F104</f>
        <v>362748380376.34399</v>
      </c>
      <c r="G23" s="3">
        <f>+[2]IIP!G104</f>
        <v>437647235685.48401</v>
      </c>
      <c r="H23" s="3">
        <f>+[2]IIP!H104</f>
        <v>229959780712.366</v>
      </c>
      <c r="I23" s="3">
        <f>+[2]IIP!I104</f>
        <v>261556464650.53799</v>
      </c>
      <c r="J23" s="3">
        <f>+[2]IIP!J104</f>
        <v>248501121706.98901</v>
      </c>
      <c r="K23" s="3">
        <f>+[2]IIP!K104</f>
        <v>207181348924.73099</v>
      </c>
      <c r="L23" s="3">
        <f>+[2]IIP!L104</f>
        <v>410764440322.58099</v>
      </c>
      <c r="M23" s="3">
        <f>+[2]IIP!M104</f>
        <v>575543276747.31201</v>
      </c>
    </row>
    <row r="24" spans="1:13" x14ac:dyDescent="0.25">
      <c r="A24" s="2">
        <v>44013</v>
      </c>
      <c r="B24" s="3">
        <f>+[2]IIP!B105</f>
        <v>485542289650.53802</v>
      </c>
      <c r="C24" s="3">
        <f>+[2]IIP!C105</f>
        <v>236785671572.58099</v>
      </c>
      <c r="D24" s="3">
        <f>+[2]IIP!D105</f>
        <v>631950702217.74194</v>
      </c>
      <c r="E24" s="3">
        <f>+[2]IIP!E105</f>
        <v>778755422513.44104</v>
      </c>
      <c r="F24" s="3">
        <f>+[2]IIP!F105</f>
        <v>399289691263.44098</v>
      </c>
      <c r="G24" s="3">
        <f>+[2]IIP!G105</f>
        <v>500969443346.77399</v>
      </c>
      <c r="H24" s="3">
        <f>+[2]IIP!H105</f>
        <v>232661010954.30099</v>
      </c>
      <c r="I24" s="3">
        <f>+[2]IIP!I105</f>
        <v>277785976747.31201</v>
      </c>
      <c r="J24" s="3">
        <f>+[2]IIP!J105</f>
        <v>251510705174.73099</v>
      </c>
      <c r="K24" s="3">
        <f>+[2]IIP!K105</f>
        <v>199880041666.66699</v>
      </c>
      <c r="L24" s="3">
        <f>+[2]IIP!L105</f>
        <v>420349213709.677</v>
      </c>
      <c r="M24" s="3">
        <f>+[2]IIP!M105</f>
        <v>572803528360.21497</v>
      </c>
    </row>
    <row r="25" spans="1:13" x14ac:dyDescent="0.25">
      <c r="A25" s="2">
        <v>44105</v>
      </c>
      <c r="B25" s="3">
        <f>+[2]IIP!B106</f>
        <v>514646142607.52698</v>
      </c>
      <c r="C25" s="3">
        <f>+[2]IIP!C106</f>
        <v>259769468750</v>
      </c>
      <c r="D25" s="3">
        <f>+[2]IIP!D106</f>
        <v>707998823588.70996</v>
      </c>
      <c r="E25" s="3">
        <f>+[2]IIP!E106</f>
        <v>973874179099.46204</v>
      </c>
      <c r="F25" s="3">
        <f>+[2]IIP!F106</f>
        <v>462975060349.46198</v>
      </c>
      <c r="G25" s="3">
        <f>+[2]IIP!G106</f>
        <v>683714024395.16101</v>
      </c>
      <c r="H25" s="3">
        <f>+[2]IIP!H106</f>
        <v>245023766465.05399</v>
      </c>
      <c r="I25" s="3">
        <f>+[2]IIP!I106</f>
        <v>290160155510.75299</v>
      </c>
      <c r="J25" s="3">
        <f>+[2]IIP!J106</f>
        <v>267348819018.81699</v>
      </c>
      <c r="K25" s="3">
        <f>+[2]IIP!K106</f>
        <v>219022321236.55899</v>
      </c>
      <c r="L25" s="3">
        <f>+[2]IIP!L106</f>
        <v>443023675000</v>
      </c>
      <c r="M25" s="3">
        <f>+[2]IIP!M106</f>
        <v>484876990994.62402</v>
      </c>
    </row>
    <row r="26" spans="1:13" x14ac:dyDescent="0.25">
      <c r="A26" s="2">
        <v>44197</v>
      </c>
      <c r="B26" s="3">
        <f>+[2]IIP!B107</f>
        <v>524661276075.26898</v>
      </c>
      <c r="C26" s="3">
        <f>+[2]IIP!C107</f>
        <v>260810521572.58099</v>
      </c>
      <c r="D26" s="3">
        <f>+[2]IIP!D107</f>
        <v>739034009879.03198</v>
      </c>
      <c r="E26" s="3">
        <f>+[2]IIP!E107</f>
        <v>996901402083.33301</v>
      </c>
      <c r="F26" s="3">
        <f>+[2]IIP!F107</f>
        <v>502918868010.75299</v>
      </c>
      <c r="G26" s="3">
        <f>+[2]IIP!G107</f>
        <v>691299496572.58105</v>
      </c>
      <c r="H26" s="3">
        <f>+[2]IIP!H107</f>
        <v>236115141868.28</v>
      </c>
      <c r="I26" s="3">
        <f>+[2]IIP!I107</f>
        <v>305601903091.39801</v>
      </c>
      <c r="J26" s="3">
        <f>+[2]IIP!J107</f>
        <v>273703754099.46201</v>
      </c>
      <c r="K26" s="3">
        <f>+[2]IIP!K107</f>
        <v>217774788172.043</v>
      </c>
      <c r="L26" s="3">
        <f>+[2]IIP!L107</f>
        <v>446387570967.742</v>
      </c>
      <c r="M26" s="3">
        <f>+[2]IIP!M107</f>
        <v>507185703897.849</v>
      </c>
    </row>
    <row r="27" spans="1:13" x14ac:dyDescent="0.25">
      <c r="A27" s="2">
        <v>44287</v>
      </c>
      <c r="B27" s="3">
        <f>+[2]IIP!B108</f>
        <v>555191991666.66699</v>
      </c>
      <c r="C27" s="3">
        <f>+[2]IIP!C108</f>
        <v>276244138104.83899</v>
      </c>
      <c r="D27" s="3">
        <f>+[2]IIP!D108</f>
        <v>786635364314.51599</v>
      </c>
      <c r="E27" s="3">
        <f>+[2]IIP!E108</f>
        <v>1051895396303.76</v>
      </c>
      <c r="F27" s="3">
        <f>+[2]IIP!F108</f>
        <v>548588680376.34399</v>
      </c>
      <c r="G27" s="3">
        <f>+[2]IIP!G108</f>
        <v>721479035685.48401</v>
      </c>
      <c r="H27" s="3">
        <f>+[2]IIP!H108</f>
        <v>238046680712.366</v>
      </c>
      <c r="I27" s="3">
        <f>+[2]IIP!I108</f>
        <v>330416364650.53802</v>
      </c>
      <c r="J27" s="3">
        <f>+[2]IIP!J108</f>
        <v>288235021706.98901</v>
      </c>
      <c r="K27" s="3">
        <f>+[2]IIP!K108</f>
        <v>226969048924.73099</v>
      </c>
      <c r="L27" s="3">
        <f>+[2]IIP!L108</f>
        <v>454116040322.58099</v>
      </c>
      <c r="M27" s="3">
        <f>+[2]IIP!M108</f>
        <v>528129876747.31201</v>
      </c>
    </row>
    <row r="28" spans="1:13" x14ac:dyDescent="0.25">
      <c r="A28" s="2">
        <v>44378</v>
      </c>
      <c r="B28" s="3">
        <f>+[2]IIP!B109</f>
        <v>574336489650.53796</v>
      </c>
      <c r="C28" s="3">
        <f>+[2]IIP!C109</f>
        <v>274462871572.58099</v>
      </c>
      <c r="D28" s="3">
        <f>+[2]IIP!D109</f>
        <v>793951102217.74194</v>
      </c>
      <c r="E28" s="3">
        <f>+[2]IIP!E109</f>
        <v>970232022513.44104</v>
      </c>
      <c r="F28" s="3">
        <f>+[2]IIP!F109</f>
        <v>555004091263.44104</v>
      </c>
      <c r="G28" s="3">
        <f>+[2]IIP!G109</f>
        <v>633816343346.77405</v>
      </c>
      <c r="H28" s="3">
        <f>+[2]IIP!H109</f>
        <v>238947010954.30099</v>
      </c>
      <c r="I28" s="3">
        <f>+[2]IIP!I109</f>
        <v>336415676747.31201</v>
      </c>
      <c r="J28" s="3">
        <f>+[2]IIP!J109</f>
        <v>291007305174.73102</v>
      </c>
      <c r="K28" s="3">
        <f>+[2]IIP!K109</f>
        <v>230640841666.66699</v>
      </c>
      <c r="L28" s="3">
        <f>+[2]IIP!L109</f>
        <v>463776413709.677</v>
      </c>
      <c r="M28" s="3">
        <f>+[2]IIP!M109</f>
        <v>640786728360.21497</v>
      </c>
    </row>
    <row r="29" spans="1:13" x14ac:dyDescent="0.25">
      <c r="A29" s="2">
        <v>44470</v>
      </c>
      <c r="B29" s="3">
        <f>+[2]IIP!B110</f>
        <v>604319042607.52698</v>
      </c>
      <c r="C29" s="3">
        <f>+[2]IIP!C110</f>
        <v>279053068750</v>
      </c>
      <c r="D29" s="3">
        <f>+[2]IIP!D110</f>
        <v>835753623588.70996</v>
      </c>
      <c r="E29" s="3">
        <f>+[2]IIP!E110</f>
        <v>993563379099.46204</v>
      </c>
      <c r="F29" s="3">
        <f>+[2]IIP!F110</f>
        <v>591707860349.46204</v>
      </c>
      <c r="G29" s="3">
        <f>+[2]IIP!G110</f>
        <v>644243224395.16101</v>
      </c>
      <c r="H29" s="3">
        <f>+[2]IIP!H110</f>
        <v>244045766465.05399</v>
      </c>
      <c r="I29" s="3">
        <f>+[2]IIP!I110</f>
        <v>349320155510.75299</v>
      </c>
      <c r="J29" s="3">
        <f>+[2]IIP!J110</f>
        <v>293357519018.81702</v>
      </c>
      <c r="K29" s="3">
        <f>+[2]IIP!K110</f>
        <v>235849721236.55899</v>
      </c>
      <c r="L29" s="3">
        <f>+[2]IIP!L110</f>
        <v>463043975000</v>
      </c>
      <c r="M29" s="3">
        <f>+[2]IIP!M110</f>
        <v>682932390994.62402</v>
      </c>
    </row>
    <row r="30" spans="1:13" x14ac:dyDescent="0.25">
      <c r="A30" s="2">
        <v>44562</v>
      </c>
      <c r="B30" s="3">
        <f>+[2]IIP!B111</f>
        <v>633657176075.26904</v>
      </c>
      <c r="C30" s="3">
        <f>+[2]IIP!C111</f>
        <v>280741621572.58099</v>
      </c>
      <c r="D30" s="3">
        <f>+[2]IIP!D111</f>
        <v>812516509879.03198</v>
      </c>
      <c r="E30" s="3">
        <f>+[2]IIP!E111</f>
        <v>943302702083.33301</v>
      </c>
      <c r="F30" s="3">
        <f>+[2]IIP!F111</f>
        <v>576680368010.75305</v>
      </c>
      <c r="G30" s="3">
        <f>+[2]IIP!G111</f>
        <v>582825196572.58105</v>
      </c>
      <c r="H30" s="3">
        <f>+[2]IIP!H111</f>
        <v>235836141868.28</v>
      </c>
      <c r="I30" s="3">
        <f>+[2]IIP!I111</f>
        <v>360477503091.39801</v>
      </c>
      <c r="J30" s="3">
        <f>+[2]IIP!J111</f>
        <v>299312454099.46198</v>
      </c>
      <c r="K30" s="3">
        <f>+[2]IIP!K111</f>
        <v>241583888172.043</v>
      </c>
      <c r="L30" s="3">
        <f>+[2]IIP!L111</f>
        <v>458070470967.742</v>
      </c>
      <c r="M30" s="3">
        <f>+[2]IIP!M111</f>
        <v>729398203897.849</v>
      </c>
    </row>
    <row r="31" spans="1:13" x14ac:dyDescent="0.25">
      <c r="A31" s="2">
        <v>44652</v>
      </c>
      <c r="B31" s="3">
        <f>+[2]IIP!B112</f>
        <v>641606891666.66699</v>
      </c>
      <c r="C31" s="3">
        <f>+[2]IIP!C112</f>
        <v>263011538104.83899</v>
      </c>
      <c r="D31" s="3">
        <f>+[2]IIP!D112</f>
        <v>741643464314.51599</v>
      </c>
      <c r="E31" s="3">
        <f>+[2]IIP!E112</f>
        <v>802405996303.76294</v>
      </c>
      <c r="F31" s="3">
        <f>+[2]IIP!F112</f>
        <v>518898880376.34399</v>
      </c>
      <c r="G31" s="3">
        <f>+[2]IIP!G112</f>
        <v>447828435685.48401</v>
      </c>
      <c r="H31" s="3">
        <f>+[2]IIP!H112</f>
        <v>222744580712.366</v>
      </c>
      <c r="I31" s="3">
        <f>+[2]IIP!I112</f>
        <v>354577564650.53802</v>
      </c>
      <c r="J31" s="3">
        <f>+[2]IIP!J112</f>
        <v>299967921706.98901</v>
      </c>
      <c r="K31" s="3">
        <f>+[2]IIP!K112</f>
        <v>253832348924.73099</v>
      </c>
      <c r="L31" s="3">
        <f>+[2]IIP!L112</f>
        <v>438288440322.58099</v>
      </c>
      <c r="M31" s="3">
        <f>+[2]IIP!M112</f>
        <v>787024076747.31201</v>
      </c>
    </row>
    <row r="32" spans="1:13" x14ac:dyDescent="0.25">
      <c r="A32" s="2">
        <v>44743</v>
      </c>
      <c r="B32" s="3">
        <f>+[2]IIP!B113</f>
        <v>644655489650.53796</v>
      </c>
      <c r="C32" s="3">
        <f>+[2]IIP!C113</f>
        <v>248156371572.58099</v>
      </c>
      <c r="D32" s="3">
        <f>+[2]IIP!D113</f>
        <v>707165602217.74194</v>
      </c>
      <c r="E32" s="3">
        <f>+[2]IIP!E113</f>
        <v>722988922513.44104</v>
      </c>
      <c r="F32" s="3">
        <f>+[2]IIP!F113</f>
        <v>491896291263.44098</v>
      </c>
      <c r="G32" s="3">
        <f>+[2]IIP!G113</f>
        <v>380930843346.77399</v>
      </c>
      <c r="H32" s="3">
        <f>+[2]IIP!H113</f>
        <v>215269310954.30099</v>
      </c>
      <c r="I32" s="3">
        <f>+[2]IIP!I113</f>
        <v>342058076747.31201</v>
      </c>
      <c r="J32" s="3">
        <f>+[2]IIP!J113</f>
        <v>301266505174.73102</v>
      </c>
      <c r="K32" s="3">
        <f>+[2]IIP!K113</f>
        <v>248665041666.66699</v>
      </c>
      <c r="L32" s="3">
        <f>+[2]IIP!L113</f>
        <v>416570813709.677</v>
      </c>
      <c r="M32" s="3">
        <f>+[2]IIP!M113</f>
        <v>824012428360.21497</v>
      </c>
    </row>
    <row r="33" spans="1:13" x14ac:dyDescent="0.25">
      <c r="A33" s="2">
        <v>44835</v>
      </c>
      <c r="B33" s="3">
        <f>+[2]IIP!B114</f>
        <v>688401742607.52698</v>
      </c>
      <c r="C33" s="3">
        <f>+[2]IIP!C114</f>
        <v>276003268750</v>
      </c>
      <c r="D33" s="3">
        <f>+[2]IIP!D114</f>
        <v>739195923588.70996</v>
      </c>
      <c r="E33" s="3">
        <f>+[2]IIP!E114</f>
        <v>813369979099.46204</v>
      </c>
      <c r="F33" s="3">
        <f>+[2]IIP!F114</f>
        <v>518742860349.46198</v>
      </c>
      <c r="G33" s="3">
        <f>+[2]IIP!G114</f>
        <v>443680824395.16101</v>
      </c>
      <c r="H33" s="3">
        <f>+[2]IIP!H114</f>
        <v>220453066465.05399</v>
      </c>
      <c r="I33" s="3">
        <f>+[2]IIP!I114</f>
        <v>369689155510.75299</v>
      </c>
      <c r="J33" s="3">
        <f>+[2]IIP!J114</f>
        <v>294512619018.81702</v>
      </c>
      <c r="K33" s="3">
        <f>+[2]IIP!K114</f>
        <v>254020121236.55899</v>
      </c>
      <c r="L33" s="3">
        <f>+[2]IIP!L114</f>
        <v>423089275000</v>
      </c>
      <c r="M33" s="3">
        <f>+[2]IIP!M114</f>
        <v>798192790994.62402</v>
      </c>
    </row>
    <row r="34" spans="1:13" x14ac:dyDescent="0.25">
      <c r="A34" s="2">
        <v>44927</v>
      </c>
      <c r="B34" s="3">
        <f>+[2]IIP!B115</f>
        <v>711330776075.26904</v>
      </c>
      <c r="C34" s="3">
        <f>+[2]IIP!C115</f>
        <v>278393821572.58099</v>
      </c>
      <c r="D34" s="3">
        <f>+[2]IIP!D115</f>
        <v>778418309879.03198</v>
      </c>
      <c r="E34" s="3">
        <f>+[2]IIP!E115</f>
        <v>852313402083.33301</v>
      </c>
      <c r="F34" s="3">
        <f>+[2]IIP!F115</f>
        <v>554788268010.75305</v>
      </c>
      <c r="G34" s="3">
        <f>+[2]IIP!G115</f>
        <v>489797296572.58099</v>
      </c>
      <c r="H34" s="3">
        <f>+[2]IIP!H115</f>
        <v>223630041868.28</v>
      </c>
      <c r="I34" s="3">
        <f>+[2]IIP!I115</f>
        <v>362516103091.39801</v>
      </c>
      <c r="J34" s="3">
        <f>+[2]IIP!J115</f>
        <v>291102054099.46198</v>
      </c>
      <c r="K34" s="3">
        <f>+[2]IIP!K115</f>
        <v>257394588172.043</v>
      </c>
      <c r="L34" s="3">
        <f>+[2]IIP!L115</f>
        <v>426329470967.742</v>
      </c>
      <c r="M34" s="3">
        <f>+[2]IIP!M115</f>
        <v>811003603897.849</v>
      </c>
    </row>
    <row r="35" spans="1:13" x14ac:dyDescent="0.25">
      <c r="A35" s="2">
        <v>45017</v>
      </c>
      <c r="B35" s="3">
        <f>+[2]IIP!B116</f>
        <v>710518391666.66699</v>
      </c>
      <c r="C35" s="3">
        <f>+[2]IIP!C116</f>
        <v>282053938104.83899</v>
      </c>
      <c r="D35" s="3">
        <f>+[2]IIP!D116</f>
        <v>805095564314.51599</v>
      </c>
      <c r="E35" s="3">
        <f>+[2]IIP!E116</f>
        <v>897132196303.76294</v>
      </c>
      <c r="F35" s="3">
        <f>+[2]IIP!F116</f>
        <v>581158380376.34399</v>
      </c>
      <c r="G35" s="3">
        <f>+[2]IIP!G116</f>
        <v>517900135685.48401</v>
      </c>
      <c r="H35" s="3">
        <f>+[2]IIP!H116</f>
        <v>223937180712.366</v>
      </c>
      <c r="I35" s="3">
        <f>+[2]IIP!I116</f>
        <v>379232064650.53802</v>
      </c>
      <c r="J35" s="3">
        <f>+[2]IIP!J116</f>
        <v>290868821706.98901</v>
      </c>
      <c r="K35" s="3">
        <f>+[2]IIP!K116</f>
        <v>237079748924.73099</v>
      </c>
      <c r="L35" s="3">
        <f>+[2]IIP!L116</f>
        <v>421464040322.58099</v>
      </c>
      <c r="M35" s="3">
        <f>+[2]IIP!M116</f>
        <v>803188576747.31201</v>
      </c>
    </row>
    <row r="36" spans="1:13" x14ac:dyDescent="0.25">
      <c r="A36" s="2">
        <v>45108</v>
      </c>
      <c r="B36" s="3">
        <f>+[2]IIP!B117</f>
        <v>715859889650.53796</v>
      </c>
      <c r="C36" s="3">
        <f>+[2]IIP!C117</f>
        <v>284545071572.58099</v>
      </c>
      <c r="D36" s="3">
        <f>+[2]IIP!D117</f>
        <v>798684502217.74194</v>
      </c>
      <c r="E36" s="3">
        <f>+[2]IIP!E117</f>
        <v>866751422513.44104</v>
      </c>
      <c r="F36" s="3">
        <f>+[2]IIP!F117</f>
        <v>576201691263.44104</v>
      </c>
      <c r="G36" s="3">
        <f>+[2]IIP!G117</f>
        <v>490341343346.77399</v>
      </c>
      <c r="H36" s="3">
        <f>+[2]IIP!H117</f>
        <v>222482810954.30099</v>
      </c>
      <c r="I36" s="3">
        <f>+[2]IIP!I117</f>
        <v>376410076747.31201</v>
      </c>
      <c r="J36" s="3">
        <f>+[2]IIP!J117</f>
        <v>280003805174.73102</v>
      </c>
      <c r="K36" s="3">
        <f>+[2]IIP!K117</f>
        <v>227810541666.66699</v>
      </c>
      <c r="L36" s="3">
        <f>+[2]IIP!L117</f>
        <v>413921913709.677</v>
      </c>
      <c r="M36" s="3">
        <f>+[2]IIP!M117</f>
        <v>818110928360.21497</v>
      </c>
    </row>
    <row r="37" spans="1:13" x14ac:dyDescent="0.25">
      <c r="A37" s="2">
        <v>45200</v>
      </c>
      <c r="B37" s="3">
        <f>+[2]IIP!B118</f>
        <v>736588242607.52698</v>
      </c>
      <c r="C37" s="3">
        <f>+[2]IIP!C118</f>
        <v>307054668750</v>
      </c>
      <c r="D37" s="3">
        <f>+[2]IIP!D118</f>
        <v>858125123588.70996</v>
      </c>
      <c r="E37" s="3">
        <f>+[2]IIP!E118</f>
        <v>952564479099.46204</v>
      </c>
      <c r="F37" s="3">
        <f>+[2]IIP!F118</f>
        <v>623554660349.46204</v>
      </c>
      <c r="G37" s="3">
        <f>+[2]IIP!G118</f>
        <v>563726724395.16101</v>
      </c>
      <c r="H37" s="3">
        <f>+[2]IIP!H118</f>
        <v>234570466465.05399</v>
      </c>
      <c r="I37" s="3">
        <f>+[2]IIP!I118</f>
        <v>388837755510.75299</v>
      </c>
      <c r="J37" s="3">
        <f>+[2]IIP!J118</f>
        <v>284109519018.81702</v>
      </c>
      <c r="K37" s="3">
        <f>+[2]IIP!K118</f>
        <v>232248021236.55899</v>
      </c>
      <c r="L37" s="3">
        <f>+[2]IIP!L118</f>
        <v>420073475000</v>
      </c>
      <c r="M37" s="3">
        <f>+[2]IIP!M118</f>
        <v>802813390994.62402</v>
      </c>
    </row>
    <row r="38" spans="1:13" x14ac:dyDescent="0.25">
      <c r="A38" s="2">
        <v>45292</v>
      </c>
      <c r="B38" s="3">
        <f>+[2]IIP!B119</f>
        <v>735621076075.26904</v>
      </c>
      <c r="C38" s="3">
        <f>+[2]IIP!C119</f>
        <v>298864221572.58099</v>
      </c>
      <c r="D38" s="3">
        <f>+[2]IIP!D119</f>
        <v>906851109879.03198</v>
      </c>
      <c r="E38" s="3">
        <f>+[2]IIP!E119</f>
        <v>981908002083.33301</v>
      </c>
      <c r="F38" s="3">
        <f>+[2]IIP!F119</f>
        <v>667212168010.75305</v>
      </c>
      <c r="G38" s="3">
        <f>+[2]IIP!G119</f>
        <v>597834296572.58105</v>
      </c>
      <c r="H38" s="3">
        <f>+[2]IIP!H119</f>
        <v>239638941868.28</v>
      </c>
      <c r="I38" s="3">
        <f>+[2]IIP!I119</f>
        <v>384073703091.39801</v>
      </c>
      <c r="J38" s="3">
        <f>+[2]IIP!J119</f>
        <v>288483654099.46198</v>
      </c>
      <c r="K38" s="3">
        <f>+[2]IIP!K119</f>
        <v>229558088172.043</v>
      </c>
      <c r="L38" s="3">
        <f>+[2]IIP!L119</f>
        <v>419511470967.742</v>
      </c>
      <c r="M38" s="3">
        <f>+[2]IIP!M119</f>
        <v>830946103897.849</v>
      </c>
    </row>
    <row r="39" spans="1:13" x14ac:dyDescent="0.25">
      <c r="A39" s="2">
        <v>45383</v>
      </c>
      <c r="B39" s="3">
        <f>+[2]IIP!B120</f>
        <v>746272691666.66699</v>
      </c>
      <c r="C39" s="3">
        <f>+[2]IIP!C120</f>
        <v>292827738104.83899</v>
      </c>
      <c r="D39" s="3">
        <f>+[2]IIP!D120</f>
        <v>931629664314.51599</v>
      </c>
      <c r="E39" s="3">
        <f>+[2]IIP!E120</f>
        <v>983230696303.76294</v>
      </c>
      <c r="F39" s="3">
        <f>+[2]IIP!F120</f>
        <v>691882080376.34399</v>
      </c>
      <c r="G39" s="3">
        <f>+[2]IIP!G120</f>
        <v>606428735685.48401</v>
      </c>
      <c r="H39" s="3">
        <f>+[2]IIP!H120</f>
        <v>239747580712.366</v>
      </c>
      <c r="I39" s="3">
        <f>+[2]IIP!I120</f>
        <v>376801964650.53802</v>
      </c>
      <c r="J39" s="3">
        <f>+[2]IIP!J120</f>
        <v>281024621706.98901</v>
      </c>
      <c r="K39" s="3">
        <f>+[2]IIP!K120</f>
        <v>227154548924.73099</v>
      </c>
      <c r="L39" s="3">
        <f>+[2]IIP!L120</f>
        <v>412220640322.58099</v>
      </c>
      <c r="M39" s="3">
        <f>+[2]IIP!M120</f>
        <v>857274176747.31201</v>
      </c>
    </row>
    <row r="40" spans="1:13" x14ac:dyDescent="0.25">
      <c r="A40" s="2">
        <v>45474</v>
      </c>
      <c r="B40" s="3">
        <f>+[2]IIP!B121</f>
        <v>776661289650.53796</v>
      </c>
      <c r="C40" s="3">
        <f>+[2]IIP!C121</f>
        <v>313252371572.58099</v>
      </c>
      <c r="D40" s="3">
        <f>+[2]IIP!D121</f>
        <v>996983702217.74194</v>
      </c>
      <c r="E40" s="3">
        <f>+[2]IIP!E121</f>
        <v>959579322513.44104</v>
      </c>
      <c r="F40" s="3">
        <f>+[2]IIP!F121</f>
        <v>739421791263.44104</v>
      </c>
      <c r="G40" s="3">
        <f>+[2]IIP!G121</f>
        <v>559302543346.77405</v>
      </c>
      <c r="H40" s="3">
        <f>+[2]IIP!H121</f>
        <v>257561910954.30099</v>
      </c>
      <c r="I40" s="3">
        <f>+[2]IIP!I121</f>
        <v>400276776747.31201</v>
      </c>
      <c r="J40" s="3">
        <f>+[2]IIP!J121</f>
        <v>291676705174.73102</v>
      </c>
      <c r="K40" s="3">
        <f>+[2]IIP!K121</f>
        <v>241217241666.66699</v>
      </c>
      <c r="L40" s="3">
        <f>+[2]IIP!L121</f>
        <v>419773913709.677</v>
      </c>
      <c r="M40" s="3">
        <f>+[2]IIP!M121</f>
        <v>970713928360.21497</v>
      </c>
    </row>
    <row r="41" spans="1:13" x14ac:dyDescent="0.25">
      <c r="A41" s="2">
        <v>45566</v>
      </c>
      <c r="B41" s="3">
        <f>+[2]IIP!B122</f>
        <v>761889942607.52698</v>
      </c>
      <c r="C41" s="3">
        <f>+[2]IIP!C122</f>
        <v>285955868750</v>
      </c>
      <c r="D41" s="3">
        <f>+[2]IIP!D122</f>
        <v>993990623588.70996</v>
      </c>
      <c r="E41" s="3">
        <f>+[2]IIP!E122</f>
        <v>833770579099.46204</v>
      </c>
      <c r="F41" s="3">
        <f>+[2]IIP!F122</f>
        <v>743246160349.46204</v>
      </c>
      <c r="G41" s="3">
        <f>+[2]IIP!G122</f>
        <v>449408724395.16101</v>
      </c>
      <c r="H41" s="3">
        <f>+[2]IIP!H122</f>
        <v>250744466465.05399</v>
      </c>
      <c r="I41" s="3">
        <f>+[2]IIP!I122</f>
        <v>384361855510.75299</v>
      </c>
      <c r="J41" s="3">
        <f>+[2]IIP!J122</f>
        <v>294234219018.81702</v>
      </c>
      <c r="K41" s="3">
        <f>+[2]IIP!K122</f>
        <v>231129721236.55899</v>
      </c>
      <c r="L41" s="3">
        <f>+[2]IIP!L122</f>
        <v>415529375000</v>
      </c>
      <c r="M41" s="3">
        <f>+[2]IIP!M122</f>
        <v>1099726290994.6201</v>
      </c>
    </row>
    <row r="42" spans="1:13" x14ac:dyDescent="0.25">
      <c r="A42" s="2">
        <v>45658</v>
      </c>
      <c r="B42" s="3">
        <f>+[2]IIP!B123</f>
        <v>778128676075.26904</v>
      </c>
      <c r="C42" s="3">
        <f>+[2]IIP!C123</f>
        <v>291382321572.58099</v>
      </c>
      <c r="D42" s="3">
        <f>+[2]IIP!D123</f>
        <v>1013412509879.03</v>
      </c>
      <c r="E42" s="3">
        <f>+[2]IIP!E123</f>
        <v>865143302083.33301</v>
      </c>
      <c r="F42" s="3">
        <f>+[2]IIP!F123</f>
        <v>750310468010.75305</v>
      </c>
      <c r="G42" s="3">
        <f>+[2]IIP!G123</f>
        <v>471653096572.58099</v>
      </c>
      <c r="H42" s="3">
        <f>+[2]IIP!H123</f>
        <v>263102041868.28</v>
      </c>
      <c r="I42" s="3">
        <f>+[2]IIP!I123</f>
        <v>393490203091.39801</v>
      </c>
      <c r="J42" s="3">
        <f>+[2]IIP!J123</f>
        <v>282156454099.46198</v>
      </c>
      <c r="K42" s="3">
        <f>+[2]IIP!K123</f>
        <v>229591388172.043</v>
      </c>
      <c r="L42" s="3">
        <f>+[2]IIP!L123</f>
        <v>409919570967.742</v>
      </c>
      <c r="M42" s="3">
        <f>+[2]IIP!M123</f>
        <v>1086275503897.85</v>
      </c>
    </row>
    <row r="43" spans="1:13" x14ac:dyDescent="0.25">
      <c r="A43" s="2">
        <v>45748</v>
      </c>
      <c r="B43" s="3">
        <f>+[2]IIP!B124</f>
        <v>804768591666.66699</v>
      </c>
      <c r="C43" s="3">
        <f>+[2]IIP!C124</f>
        <v>316949538104.83899</v>
      </c>
      <c r="D43" s="3">
        <f>+[2]IIP!D124</f>
        <v>1123929764314.52</v>
      </c>
      <c r="E43" s="3">
        <f>+[2]IIP!E124</f>
        <v>1048270196303.76</v>
      </c>
      <c r="F43" s="3">
        <f>+[2]IIP!F124</f>
        <v>843654080376.34399</v>
      </c>
      <c r="G43" s="3">
        <f>+[2]IIP!G124</f>
        <v>619089735685.48401</v>
      </c>
      <c r="H43" s="3">
        <f>+[2]IIP!H124</f>
        <v>280275680712.36603</v>
      </c>
      <c r="I43" s="3">
        <f>+[2]IIP!I124</f>
        <v>429180464650.53802</v>
      </c>
      <c r="J43" s="3">
        <f>+[2]IIP!J124</f>
        <v>301815121706.98901</v>
      </c>
      <c r="K43" s="3">
        <f>+[2]IIP!K124</f>
        <v>239632948924.73099</v>
      </c>
      <c r="L43" s="3">
        <f>+[2]IIP!L124</f>
        <v>410213140322.58099</v>
      </c>
      <c r="M43" s="3">
        <f>+[2]IIP!M124</f>
        <v>1034712376747.3101</v>
      </c>
    </row>
    <row r="44" spans="1:13" x14ac:dyDescent="0.25">
      <c r="A44" s="2">
        <v>45839</v>
      </c>
      <c r="B44" s="3">
        <f>+[2]IIP!B125</f>
        <v>814479189650.53796</v>
      </c>
      <c r="C44" s="3">
        <f>+[2]IIP!C125</f>
        <v>314551771572.58099</v>
      </c>
      <c r="D44" s="3">
        <f>+[2]IIP!D125</f>
        <v>1213770302217.74</v>
      </c>
      <c r="E44" s="3">
        <f>+[2]IIP!E125</f>
        <v>1143293822513.4399</v>
      </c>
      <c r="F44" s="3">
        <f>+[2]IIP!F125</f>
        <v>925997291263.44104</v>
      </c>
      <c r="G44" s="3">
        <f>+[2]IIP!G125</f>
        <v>714241143346.77405</v>
      </c>
      <c r="H44" s="3">
        <f>+[2]IIP!H125</f>
        <v>287773010954.30103</v>
      </c>
      <c r="I44" s="3">
        <f>+[2]IIP!I125</f>
        <v>429052676747.31201</v>
      </c>
      <c r="J44" s="3">
        <f>+[2]IIP!J125</f>
        <v>307114205174.73102</v>
      </c>
      <c r="K44" s="3">
        <f>+[2]IIP!K125</f>
        <v>241380941666.66699</v>
      </c>
      <c r="L44" s="3">
        <f>+[2]IIP!L125</f>
        <v>421819713709.677</v>
      </c>
      <c r="M44" s="3">
        <f>+[2]IIP!M125</f>
        <v>1051957328360.22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B843E-F54B-D04B-A39D-19B291DD4A42}">
  <dimension ref="A1:M54"/>
  <sheetViews>
    <sheetView workbookViewId="0">
      <selection activeCell="F47" sqref="F47"/>
    </sheetView>
  </sheetViews>
  <sheetFormatPr defaultColWidth="11" defaultRowHeight="15.75" x14ac:dyDescent="0.25"/>
  <sheetData>
    <row r="1" spans="1:13" ht="141.75" x14ac:dyDescent="0.25">
      <c r="A1" s="1" t="s">
        <v>0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60</v>
      </c>
      <c r="M1" s="1" t="s">
        <v>91</v>
      </c>
    </row>
    <row r="2" spans="1:13" x14ac:dyDescent="0.25">
      <c r="A2" s="2">
        <v>42005</v>
      </c>
      <c r="B2" s="3">
        <f>+'JAP IIP $'!B2+'KOR IIP $'!B2</f>
        <v>1274528355804.915</v>
      </c>
      <c r="C2" s="3">
        <f>+'JAP IIP $'!C2+'KOR IIP $'!C2</f>
        <v>368974681591.64404</v>
      </c>
      <c r="D2" s="3">
        <f>+'JAP IIP $'!D2+'KOR IIP $'!D2</f>
        <v>3158484288029.189</v>
      </c>
      <c r="E2" s="3">
        <f>+'JAP IIP $'!E2+'KOR IIP $'!E2</f>
        <v>2654215749693.9795</v>
      </c>
      <c r="F2" s="3">
        <f>+'JAP IIP $'!F2+'KOR IIP $'!F2</f>
        <v>1181424378478.1216</v>
      </c>
      <c r="G2" s="3">
        <f>+'JAP IIP $'!G2+'KOR IIP $'!G2</f>
        <v>1585750036521.6458</v>
      </c>
      <c r="H2" s="3">
        <f>+'JAP IIP $'!H2+'KOR IIP $'!H2</f>
        <v>1977059909544.0811</v>
      </c>
      <c r="I2" s="3">
        <f>+'JAP IIP $'!I2+'KOR IIP $'!I2</f>
        <v>1068465710753.0557</v>
      </c>
      <c r="J2" s="3">
        <f>+'JAP IIP $'!J2+'KOR IIP $'!J2</f>
        <v>1586355191759.7727</v>
      </c>
      <c r="K2" s="3">
        <f>+'JAP IIP $'!K2+'KOR IIP $'!K2</f>
        <v>1688825409936.3374</v>
      </c>
      <c r="L2" s="3">
        <f>+'JAP IIP $'!L2+'KOR IIP $'!L2</f>
        <v>1472244990095.6748</v>
      </c>
      <c r="M2" s="3">
        <f>+'JAP IIP $'!M2+'KOR IIP $'!M2</f>
        <v>2759622170367.8921</v>
      </c>
    </row>
    <row r="3" spans="1:13" x14ac:dyDescent="0.25">
      <c r="A3" s="2">
        <v>42095</v>
      </c>
      <c r="B3" s="3">
        <f>+'JAP IIP $'!B3+'KOR IIP $'!B3</f>
        <v>1266028494383.937</v>
      </c>
      <c r="C3" s="3">
        <f>+'JAP IIP $'!C3+'KOR IIP $'!C3</f>
        <v>364416339885.86932</v>
      </c>
      <c r="D3" s="3">
        <f>+'JAP IIP $'!D3+'KOR IIP $'!D3</f>
        <v>3129405154857.2407</v>
      </c>
      <c r="E3" s="3">
        <f>+'JAP IIP $'!E3+'KOR IIP $'!E3</f>
        <v>2645446423303.6592</v>
      </c>
      <c r="F3" s="3">
        <f>+'JAP IIP $'!F3+'KOR IIP $'!F3</f>
        <v>1165989013603.4268</v>
      </c>
      <c r="G3" s="3">
        <f>+'JAP IIP $'!G3+'KOR IIP $'!G3</f>
        <v>1569670703601.9365</v>
      </c>
      <c r="H3" s="3">
        <f>+'JAP IIP $'!H3+'KOR IIP $'!H3</f>
        <v>1963416138026.0298</v>
      </c>
      <c r="I3" s="3">
        <f>+'JAP IIP $'!I3+'KOR IIP $'!I3</f>
        <v>1075775723740.8719</v>
      </c>
      <c r="J3" s="3">
        <f>+'JAP IIP $'!J3+'KOR IIP $'!J3</f>
        <v>1590331555228.7307</v>
      </c>
      <c r="K3" s="3">
        <f>+'JAP IIP $'!K3+'KOR IIP $'!K3</f>
        <v>1747769392872.8013</v>
      </c>
      <c r="L3" s="3">
        <f>+'JAP IIP $'!L3+'KOR IIP $'!L3</f>
        <v>1443727320113.5186</v>
      </c>
      <c r="M3" s="3">
        <f>+'JAP IIP $'!M3+'KOR IIP $'!M3</f>
        <v>2669013280086.5073</v>
      </c>
    </row>
    <row r="4" spans="1:13" x14ac:dyDescent="0.25">
      <c r="A4" s="2">
        <v>42186</v>
      </c>
      <c r="B4" s="3">
        <f>+'JAP IIP $'!B4+'KOR IIP $'!B4</f>
        <v>1338374739301.5283</v>
      </c>
      <c r="C4" s="3">
        <f>+'JAP IIP $'!C4+'KOR IIP $'!C4</f>
        <v>362945427720.23132</v>
      </c>
      <c r="D4" s="3">
        <f>+'JAP IIP $'!D4+'KOR IIP $'!D4</f>
        <v>3268836919037.2739</v>
      </c>
      <c r="E4" s="3">
        <f>+'JAP IIP $'!E4+'KOR IIP $'!E4</f>
        <v>2728884195801.1055</v>
      </c>
      <c r="F4" s="3">
        <f>+'JAP IIP $'!F4+'KOR IIP $'!F4</f>
        <v>1227670296719.6716</v>
      </c>
      <c r="G4" s="3">
        <f>+'JAP IIP $'!G4+'KOR IIP $'!G4</f>
        <v>1620339120436.6978</v>
      </c>
      <c r="H4" s="3">
        <f>+'JAP IIP $'!H4+'KOR IIP $'!H4</f>
        <v>2041166622317.0212</v>
      </c>
      <c r="I4" s="3">
        <f>+'JAP IIP $'!I4+'KOR IIP $'!I4</f>
        <v>1108545072938.2471</v>
      </c>
      <c r="J4" s="3">
        <f>+'JAP IIP $'!J4+'KOR IIP $'!J4</f>
        <v>1652274777654.5598</v>
      </c>
      <c r="K4" s="3">
        <f>+'JAP IIP $'!K4+'KOR IIP $'!K4</f>
        <v>1796823411349.583</v>
      </c>
      <c r="L4" s="3">
        <f>+'JAP IIP $'!L4+'KOR IIP $'!L4</f>
        <v>1501494987697.1416</v>
      </c>
      <c r="M4" s="3">
        <f>+'JAP IIP $'!M4+'KOR IIP $'!M4</f>
        <v>2831641331945.5391</v>
      </c>
    </row>
    <row r="5" spans="1:13" x14ac:dyDescent="0.25">
      <c r="A5" s="2">
        <v>42278</v>
      </c>
      <c r="B5" s="3">
        <f>+'JAP IIP $'!B5+'KOR IIP $'!B5</f>
        <v>1455814912141.2676</v>
      </c>
      <c r="C5" s="3">
        <f>+'JAP IIP $'!C5+'KOR IIP $'!C5</f>
        <v>374350900540.88062</v>
      </c>
      <c r="D5" s="3">
        <f>+'JAP IIP $'!D5+'KOR IIP $'!D5</f>
        <v>3501864743903.3203</v>
      </c>
      <c r="E5" s="3">
        <f>+'JAP IIP $'!E5+'KOR IIP $'!E5</f>
        <v>2865816364855.0532</v>
      </c>
      <c r="F5" s="3">
        <f>+'JAP IIP $'!F5+'KOR IIP $'!F5</f>
        <v>1326573860277.7239</v>
      </c>
      <c r="G5" s="3">
        <f>+'JAP IIP $'!G5+'KOR IIP $'!G5</f>
        <v>1709529237154.9971</v>
      </c>
      <c r="H5" s="3">
        <f>+'JAP IIP $'!H5+'KOR IIP $'!H5</f>
        <v>2175290886852.5789</v>
      </c>
      <c r="I5" s="3">
        <f>+'JAP IIP $'!I5+'KOR IIP $'!I5</f>
        <v>1156287128506.4011</v>
      </c>
      <c r="J5" s="3">
        <f>+'JAP IIP $'!J5+'KOR IIP $'!J5</f>
        <v>1766404502369.9719</v>
      </c>
      <c r="K5" s="3">
        <f>+'JAP IIP $'!K5+'KOR IIP $'!K5</f>
        <v>1961808672381.4478</v>
      </c>
      <c r="L5" s="3">
        <f>+'JAP IIP $'!L5+'KOR IIP $'!L5</f>
        <v>1609586358103.0315</v>
      </c>
      <c r="M5" s="3">
        <f>+'JAP IIP $'!M5+'KOR IIP $'!M5</f>
        <v>3103393160918.125</v>
      </c>
    </row>
    <row r="6" spans="1:13" x14ac:dyDescent="0.25">
      <c r="A6" s="2">
        <v>42370</v>
      </c>
      <c r="B6" s="3">
        <f>+'JAP IIP $'!B6+'KOR IIP $'!B6</f>
        <v>1539320408590.394</v>
      </c>
      <c r="C6" s="3">
        <f>+'JAP IIP $'!C6+'KOR IIP $'!C6</f>
        <v>394629317395.58923</v>
      </c>
      <c r="D6" s="3">
        <f>+'JAP IIP $'!D6+'KOR IIP $'!D6</f>
        <v>3773658312172.9946</v>
      </c>
      <c r="E6" s="3">
        <f>+'JAP IIP $'!E6+'KOR IIP $'!E6</f>
        <v>3258851127671.6714</v>
      </c>
      <c r="F6" s="3">
        <f>+'JAP IIP $'!F6+'KOR IIP $'!F6</f>
        <v>1471441966988.0745</v>
      </c>
      <c r="G6" s="3">
        <f>+'JAP IIP $'!G6+'KOR IIP $'!G6</f>
        <v>2002384741727.2388</v>
      </c>
      <c r="H6" s="3">
        <f>+'JAP IIP $'!H6+'KOR IIP $'!H6</f>
        <v>2302216345177.7168</v>
      </c>
      <c r="I6" s="3">
        <f>+'JAP IIP $'!I6+'KOR IIP $'!I6</f>
        <v>1256466383525.1563</v>
      </c>
      <c r="J6" s="3">
        <f>+'JAP IIP $'!J6+'KOR IIP $'!J6</f>
        <v>1826825306200.9905</v>
      </c>
      <c r="K6" s="3">
        <f>+'JAP IIP $'!K6+'KOR IIP $'!K6</f>
        <v>2017817682859.5676</v>
      </c>
      <c r="L6" s="3">
        <f>+'JAP IIP $'!L6+'KOR IIP $'!L6</f>
        <v>1669369388903.4746</v>
      </c>
      <c r="M6" s="3">
        <f>+'JAP IIP $'!M6+'KOR IIP $'!M6</f>
        <v>3110738163939.7886</v>
      </c>
    </row>
    <row r="7" spans="1:13" x14ac:dyDescent="0.25">
      <c r="A7" s="2">
        <v>42461</v>
      </c>
      <c r="B7" s="3">
        <f>+'JAP IIP $'!B7+'KOR IIP $'!B7</f>
        <v>1675212850422.9438</v>
      </c>
      <c r="C7" s="3">
        <f>+'JAP IIP $'!C7+'KOR IIP $'!C7</f>
        <v>408810476101.97766</v>
      </c>
      <c r="D7" s="3">
        <f>+'JAP IIP $'!D7+'KOR IIP $'!D7</f>
        <v>4000748204056.4307</v>
      </c>
      <c r="E7" s="3">
        <f>+'JAP IIP $'!E7+'KOR IIP $'!E7</f>
        <v>3488325030272.3965</v>
      </c>
      <c r="F7" s="3">
        <f>+'JAP IIP $'!F7+'KOR IIP $'!F7</f>
        <v>1562903439728.5071</v>
      </c>
      <c r="G7" s="3">
        <f>+'JAP IIP $'!G7+'KOR IIP $'!G7</f>
        <v>2192100927144.9053</v>
      </c>
      <c r="H7" s="3">
        <f>+'JAP IIP $'!H7+'KOR IIP $'!H7</f>
        <v>2437844761099.8989</v>
      </c>
      <c r="I7" s="3">
        <f>+'JAP IIP $'!I7+'KOR IIP $'!I7</f>
        <v>1296224107158.2336</v>
      </c>
      <c r="J7" s="3">
        <f>+'JAP IIP $'!J7+'KOR IIP $'!J7</f>
        <v>1913279510574.8201</v>
      </c>
      <c r="K7" s="3">
        <f>+'JAP IIP $'!K7+'KOR IIP $'!K7</f>
        <v>2167597694118.0911</v>
      </c>
      <c r="L7" s="3">
        <f>+'JAP IIP $'!L7+'KOR IIP $'!L7</f>
        <v>1771509135086.179</v>
      </c>
      <c r="M7" s="3">
        <f>+'JAP IIP $'!M7+'KOR IIP $'!M7</f>
        <v>3282858431933.4941</v>
      </c>
    </row>
    <row r="8" spans="1:13" x14ac:dyDescent="0.25">
      <c r="A8" s="2">
        <v>42552</v>
      </c>
      <c r="B8" s="3">
        <f>+'JAP IIP $'!B8+'KOR IIP $'!B8</f>
        <v>1758933031697.54</v>
      </c>
      <c r="C8" s="3">
        <f>+'JAP IIP $'!C8+'KOR IIP $'!C8</f>
        <v>435483453458.78308</v>
      </c>
      <c r="D8" s="3">
        <f>+'JAP IIP $'!D8+'KOR IIP $'!D8</f>
        <v>4228442206687.1978</v>
      </c>
      <c r="E8" s="3">
        <f>+'JAP IIP $'!E8+'KOR IIP $'!E8</f>
        <v>3515949370635.0845</v>
      </c>
      <c r="F8" s="3">
        <f>+'JAP IIP $'!F8+'KOR IIP $'!F8</f>
        <v>1624217186530.9204</v>
      </c>
      <c r="G8" s="3">
        <f>+'JAP IIP $'!G8+'KOR IIP $'!G8</f>
        <v>2081864168245.4338</v>
      </c>
      <c r="H8" s="3">
        <f>+'JAP IIP $'!H8+'KOR IIP $'!H8</f>
        <v>2604225020155.5835</v>
      </c>
      <c r="I8" s="3">
        <f>+'JAP IIP $'!I8+'KOR IIP $'!I8</f>
        <v>1434085199971.9363</v>
      </c>
      <c r="J8" s="3">
        <f>+'JAP IIP $'!J8+'KOR IIP $'!J8</f>
        <v>1981875375535.0581</v>
      </c>
      <c r="K8" s="3">
        <f>+'JAP IIP $'!K8+'KOR IIP $'!K8</f>
        <v>2292359236997.9961</v>
      </c>
      <c r="L8" s="3">
        <f>+'JAP IIP $'!L8+'KOR IIP $'!L8</f>
        <v>1845071786444.9092</v>
      </c>
      <c r="M8" s="3">
        <f>+'JAP IIP $'!M8+'KOR IIP $'!M8</f>
        <v>3561604046416.8018</v>
      </c>
    </row>
    <row r="9" spans="1:13" x14ac:dyDescent="0.25">
      <c r="A9" s="2">
        <v>42644</v>
      </c>
      <c r="B9" s="3">
        <f>+'JAP IIP $'!B9+'KOR IIP $'!B9</f>
        <v>1703193415782.9834</v>
      </c>
      <c r="C9" s="3">
        <f>+'JAP IIP $'!C9+'KOR IIP $'!C9</f>
        <v>415293928304.21198</v>
      </c>
      <c r="D9" s="3">
        <f>+'JAP IIP $'!D9+'KOR IIP $'!D9</f>
        <v>4068218026620.8643</v>
      </c>
      <c r="E9" s="3">
        <f>+'JAP IIP $'!E9+'KOR IIP $'!E9</f>
        <v>3477313405877.2729</v>
      </c>
      <c r="F9" s="3">
        <f>+'JAP IIP $'!F9+'KOR IIP $'!F9</f>
        <v>1574204644566.8152</v>
      </c>
      <c r="G9" s="3">
        <f>+'JAP IIP $'!G9+'KOR IIP $'!G9</f>
        <v>2068171541878.2798</v>
      </c>
      <c r="H9" s="3">
        <f>+'JAP IIP $'!H9+'KOR IIP $'!H9</f>
        <v>2494013385281.166</v>
      </c>
      <c r="I9" s="3">
        <f>+'JAP IIP $'!I9+'KOR IIP $'!I9</f>
        <v>1409141864805.3259</v>
      </c>
      <c r="J9" s="3">
        <f>+'JAP IIP $'!J9+'KOR IIP $'!J9</f>
        <v>1935211662894.4514</v>
      </c>
      <c r="K9" s="3">
        <f>+'JAP IIP $'!K9+'KOR IIP $'!K9</f>
        <v>2245908159449.9092</v>
      </c>
      <c r="L9" s="3">
        <f>+'JAP IIP $'!L9+'KOR IIP $'!L9</f>
        <v>1730591826604.0828</v>
      </c>
      <c r="M9" s="3">
        <f>+'JAP IIP $'!M9+'KOR IIP $'!M9</f>
        <v>3290309868067.061</v>
      </c>
    </row>
    <row r="10" spans="1:13" x14ac:dyDescent="0.25">
      <c r="A10" s="2">
        <v>42736</v>
      </c>
      <c r="B10" s="3">
        <f>+'JAP IIP $'!B10+'KOR IIP $'!B10</f>
        <v>1648121637984.2952</v>
      </c>
      <c r="C10" s="3">
        <f>+'JAP IIP $'!C10+'KOR IIP $'!C10</f>
        <v>437655729479.56641</v>
      </c>
      <c r="D10" s="3">
        <f>+'JAP IIP $'!D10+'KOR IIP $'!D10</f>
        <v>4032430808027.4561</v>
      </c>
      <c r="E10" s="3">
        <f>+'JAP IIP $'!E10+'KOR IIP $'!E10</f>
        <v>3269867469970.1938</v>
      </c>
      <c r="F10" s="3">
        <f>+'JAP IIP $'!F10+'KOR IIP $'!F10</f>
        <v>1555078592072.7612</v>
      </c>
      <c r="G10" s="3">
        <f>+'JAP IIP $'!G10+'KOR IIP $'!G10</f>
        <v>1869222335874.3655</v>
      </c>
      <c r="H10" s="3">
        <f>+'JAP IIP $'!H10+'KOR IIP $'!H10</f>
        <v>2477352215947.3726</v>
      </c>
      <c r="I10" s="3">
        <f>+'JAP IIP $'!I10+'KOR IIP $'!I10</f>
        <v>1400645131685.3555</v>
      </c>
      <c r="J10" s="3">
        <f>+'JAP IIP $'!J10+'KOR IIP $'!J10</f>
        <v>1805932940787.3521</v>
      </c>
      <c r="K10" s="3">
        <f>+'JAP IIP $'!K10+'KOR IIP $'!K10</f>
        <v>2155555290241.5813</v>
      </c>
      <c r="L10" s="3">
        <f>+'JAP IIP $'!L10+'KOR IIP $'!L10</f>
        <v>1627577268358.9285</v>
      </c>
      <c r="M10" s="3">
        <f>+'JAP IIP $'!M10+'KOR IIP $'!M10</f>
        <v>3253419891132.541</v>
      </c>
    </row>
    <row r="11" spans="1:13" x14ac:dyDescent="0.25">
      <c r="A11" s="2">
        <v>42826</v>
      </c>
      <c r="B11" s="3">
        <f>+'JAP IIP $'!B11+'KOR IIP $'!B11</f>
        <v>1575354802742.894</v>
      </c>
      <c r="C11" s="3">
        <f>+'JAP IIP $'!C11+'KOR IIP $'!C11</f>
        <v>449655973151.8324</v>
      </c>
      <c r="D11" s="3">
        <f>+'JAP IIP $'!D11+'KOR IIP $'!D11</f>
        <v>3938335714968.5469</v>
      </c>
      <c r="E11" s="3">
        <f>+'JAP IIP $'!E11+'KOR IIP $'!E11</f>
        <v>3241537834057.0566</v>
      </c>
      <c r="F11" s="3">
        <f>+'JAP IIP $'!F11+'KOR IIP $'!F11</f>
        <v>1507571217228.8879</v>
      </c>
      <c r="G11" s="3">
        <f>+'JAP IIP $'!G11+'KOR IIP $'!G11</f>
        <v>1802417748520.1538</v>
      </c>
      <c r="H11" s="3">
        <f>+'JAP IIP $'!H11+'KOR IIP $'!H11</f>
        <v>2430764494520.6953</v>
      </c>
      <c r="I11" s="3">
        <f>+'JAP IIP $'!I11+'KOR IIP $'!I11</f>
        <v>1439120089567.6851</v>
      </c>
      <c r="J11" s="3">
        <f>+'JAP IIP $'!J11+'KOR IIP $'!J11</f>
        <v>1863022404118.8728</v>
      </c>
      <c r="K11" s="3">
        <f>+'JAP IIP $'!K11+'KOR IIP $'!K11</f>
        <v>2201387536001.5117</v>
      </c>
      <c r="L11" s="3">
        <f>+'JAP IIP $'!L11+'KOR IIP $'!L11</f>
        <v>1546610160833.6514</v>
      </c>
      <c r="M11" s="3">
        <f>+'JAP IIP $'!M11+'KOR IIP $'!M11</f>
        <v>3058979949610.5674</v>
      </c>
    </row>
    <row r="12" spans="1:13" x14ac:dyDescent="0.25">
      <c r="A12" s="2">
        <v>42917</v>
      </c>
      <c r="B12" s="3">
        <f>+'JAP IIP $'!B12+'KOR IIP $'!B12</f>
        <v>1625205958882.2241</v>
      </c>
      <c r="C12" s="3">
        <f>+'JAP IIP $'!C12+'KOR IIP $'!C12</f>
        <v>459741637964.99628</v>
      </c>
      <c r="D12" s="3">
        <f>+'JAP IIP $'!D12+'KOR IIP $'!D12</f>
        <v>4063936958508.9268</v>
      </c>
      <c r="E12" s="3">
        <f>+'JAP IIP $'!E12+'KOR IIP $'!E12</f>
        <v>3393675065035.1895</v>
      </c>
      <c r="F12" s="3">
        <f>+'JAP IIP $'!F12+'KOR IIP $'!F12</f>
        <v>1572958345200.2356</v>
      </c>
      <c r="G12" s="3">
        <f>+'JAP IIP $'!G12+'KOR IIP $'!G12</f>
        <v>1927671462489.1428</v>
      </c>
      <c r="H12" s="3">
        <f>+'JAP IIP $'!H12+'KOR IIP $'!H12</f>
        <v>2490978613308.0513</v>
      </c>
      <c r="I12" s="3">
        <f>+'JAP IIP $'!I12+'KOR IIP $'!I12</f>
        <v>1466003600128.2053</v>
      </c>
      <c r="J12" s="3">
        <f>+'JAP IIP $'!J12+'KOR IIP $'!J12</f>
        <v>1846025960557.0078</v>
      </c>
      <c r="K12" s="3">
        <f>+'JAP IIP $'!K12+'KOR IIP $'!K12</f>
        <v>2182508797251.9011</v>
      </c>
      <c r="L12" s="3">
        <f>+'JAP IIP $'!L12+'KOR IIP $'!L12</f>
        <v>1531376218120.9475</v>
      </c>
      <c r="M12" s="3">
        <f>+'JAP IIP $'!M12+'KOR IIP $'!M12</f>
        <v>3030822764205.1548</v>
      </c>
    </row>
    <row r="13" spans="1:13" x14ac:dyDescent="0.25">
      <c r="A13" s="2">
        <v>43009</v>
      </c>
      <c r="B13" s="3">
        <f>+'JAP IIP $'!B13+'KOR IIP $'!B13</f>
        <v>1768262268650.4092</v>
      </c>
      <c r="C13" s="3">
        <f>+'JAP IIP $'!C13+'KOR IIP $'!C13</f>
        <v>478701024659.84546</v>
      </c>
      <c r="D13" s="3">
        <f>+'JAP IIP $'!D13+'KOR IIP $'!D13</f>
        <v>4321873440440.8428</v>
      </c>
      <c r="E13" s="3">
        <f>+'JAP IIP $'!E13+'KOR IIP $'!E13</f>
        <v>3615720008854.5103</v>
      </c>
      <c r="F13" s="3">
        <f>+'JAP IIP $'!F13+'KOR IIP $'!F13</f>
        <v>1693962266634.1536</v>
      </c>
      <c r="G13" s="3">
        <f>+'JAP IIP $'!G13+'KOR IIP $'!G13</f>
        <v>2144296598866.0386</v>
      </c>
      <c r="H13" s="3">
        <f>+'JAP IIP $'!H13+'KOR IIP $'!H13</f>
        <v>2627911177024.9092</v>
      </c>
      <c r="I13" s="3">
        <f>+'JAP IIP $'!I13+'KOR IIP $'!I13</f>
        <v>1471423410794.8088</v>
      </c>
      <c r="J13" s="3">
        <f>+'JAP IIP $'!J13+'KOR IIP $'!J13</f>
        <v>2068340566802.6189</v>
      </c>
      <c r="K13" s="3">
        <f>+'JAP IIP $'!K13+'KOR IIP $'!K13</f>
        <v>2458214309204.9707</v>
      </c>
      <c r="L13" s="3">
        <f>+'JAP IIP $'!L13+'KOR IIP $'!L13</f>
        <v>1649337947230.7979</v>
      </c>
      <c r="M13" s="3">
        <f>+'JAP IIP $'!M13+'KOR IIP $'!M13</f>
        <v>3248875174925.8447</v>
      </c>
    </row>
    <row r="14" spans="1:13" x14ac:dyDescent="0.25">
      <c r="A14" s="2">
        <v>43101</v>
      </c>
      <c r="B14" s="3">
        <f>+'JAP IIP $'!B14+'KOR IIP $'!B14</f>
        <v>1867878961667.21</v>
      </c>
      <c r="C14" s="3">
        <f>+'JAP IIP $'!C14+'KOR IIP $'!C14</f>
        <v>499523643497.6286</v>
      </c>
      <c r="D14" s="3">
        <f>+'JAP IIP $'!D14+'KOR IIP $'!D14</f>
        <v>4431468434508.3545</v>
      </c>
      <c r="E14" s="3">
        <f>+'JAP IIP $'!E14+'KOR IIP $'!E14</f>
        <v>3809850405995.6948</v>
      </c>
      <c r="F14" s="3">
        <f>+'JAP IIP $'!F14+'KOR IIP $'!F14</f>
        <v>1810172154336.467</v>
      </c>
      <c r="G14" s="3">
        <f>+'JAP IIP $'!G14+'KOR IIP $'!G14</f>
        <v>2245130749570.6016</v>
      </c>
      <c r="H14" s="3">
        <f>+'JAP IIP $'!H14+'KOR IIP $'!H14</f>
        <v>2621296280173.4404</v>
      </c>
      <c r="I14" s="3">
        <f>+'JAP IIP $'!I14+'KOR IIP $'!I14</f>
        <v>1564719654005.8218</v>
      </c>
      <c r="J14" s="3">
        <f>+'JAP IIP $'!J14+'KOR IIP $'!J14</f>
        <v>2019353377497.8242</v>
      </c>
      <c r="K14" s="3">
        <f>+'JAP IIP $'!K14+'KOR IIP $'!K14</f>
        <v>2358733453374.2231</v>
      </c>
      <c r="L14" s="3">
        <f>+'JAP IIP $'!L14+'KOR IIP $'!L14</f>
        <v>1671679573447.6543</v>
      </c>
      <c r="M14" s="3">
        <f>+'JAP IIP $'!M14+'KOR IIP $'!M14</f>
        <v>3314726529946.4175</v>
      </c>
    </row>
    <row r="15" spans="1:13" x14ac:dyDescent="0.25">
      <c r="A15" s="2">
        <v>43191</v>
      </c>
      <c r="B15" s="3">
        <f>+'JAP IIP $'!B15+'KOR IIP $'!B15</f>
        <v>1885894590286.9617</v>
      </c>
      <c r="C15" s="3">
        <f>+'JAP IIP $'!C15+'KOR IIP $'!C15</f>
        <v>490630794034.16003</v>
      </c>
      <c r="D15" s="3">
        <f>+'JAP IIP $'!D15+'KOR IIP $'!D15</f>
        <v>4469545530446.4023</v>
      </c>
      <c r="E15" s="3">
        <f>+'JAP IIP $'!E15+'KOR IIP $'!E15</f>
        <v>3826210787104.8066</v>
      </c>
      <c r="F15" s="3">
        <f>+'JAP IIP $'!F15+'KOR IIP $'!F15</f>
        <v>1830794428561.8425</v>
      </c>
      <c r="G15" s="3">
        <f>+'JAP IIP $'!G15+'KOR IIP $'!G15</f>
        <v>2257232765311.5156</v>
      </c>
      <c r="H15" s="3">
        <f>+'JAP IIP $'!H15+'KOR IIP $'!H15</f>
        <v>2638751098656.5542</v>
      </c>
      <c r="I15" s="3">
        <f>+'JAP IIP $'!I15+'KOR IIP $'!I15</f>
        <v>1568978025824.0466</v>
      </c>
      <c r="J15" s="3">
        <f>+'JAP IIP $'!J15+'KOR IIP $'!J15</f>
        <v>2037011718973.7375</v>
      </c>
      <c r="K15" s="3">
        <f>+'JAP IIP $'!K15+'KOR IIP $'!K15</f>
        <v>2394133286509.8291</v>
      </c>
      <c r="L15" s="3">
        <f>+'JAP IIP $'!L15+'KOR IIP $'!L15</f>
        <v>1680031272883.6543</v>
      </c>
      <c r="M15" s="3">
        <f>+'JAP IIP $'!M15+'KOR IIP $'!M15</f>
        <v>3355912717363.3071</v>
      </c>
    </row>
    <row r="16" spans="1:13" x14ac:dyDescent="0.25">
      <c r="A16" s="2">
        <v>43282</v>
      </c>
      <c r="B16" s="3">
        <f>+'JAP IIP $'!B16+'KOR IIP $'!B16</f>
        <v>1922229665982.3943</v>
      </c>
      <c r="C16" s="3">
        <f>+'JAP IIP $'!C16+'KOR IIP $'!C16</f>
        <v>492051441046.44666</v>
      </c>
      <c r="D16" s="3">
        <f>+'JAP IIP $'!D16+'KOR IIP $'!D16</f>
        <v>4568181991143.2988</v>
      </c>
      <c r="E16" s="3">
        <f>+'JAP IIP $'!E16+'KOR IIP $'!E16</f>
        <v>3926590712052.4482</v>
      </c>
      <c r="F16" s="3">
        <f>+'JAP IIP $'!F16+'KOR IIP $'!F16</f>
        <v>1898601591065.0205</v>
      </c>
      <c r="G16" s="3">
        <f>+'JAP IIP $'!G16+'KOR IIP $'!G16</f>
        <v>2316599233692.3169</v>
      </c>
      <c r="H16" s="3">
        <f>+'JAP IIP $'!H16+'KOR IIP $'!H16</f>
        <v>2669580400077.6411</v>
      </c>
      <c r="I16" s="3">
        <f>+'JAP IIP $'!I16+'KOR IIP $'!I16</f>
        <v>1609991475942.2837</v>
      </c>
      <c r="J16" s="3">
        <f>+'JAP IIP $'!J16+'KOR IIP $'!J16</f>
        <v>2054474263654.8101</v>
      </c>
      <c r="K16" s="3">
        <f>+'JAP IIP $'!K16+'KOR IIP $'!K16</f>
        <v>2396659711195.5366</v>
      </c>
      <c r="L16" s="3">
        <f>+'JAP IIP $'!L16+'KOR IIP $'!L16</f>
        <v>1683007282934.9333</v>
      </c>
      <c r="M16" s="3">
        <f>+'JAP IIP $'!M16+'KOR IIP $'!M16</f>
        <v>3390707497910.1055</v>
      </c>
    </row>
    <row r="17" spans="1:13" x14ac:dyDescent="0.25">
      <c r="A17" s="2">
        <v>43374</v>
      </c>
      <c r="B17" s="3">
        <f>+'JAP IIP $'!B17+'KOR IIP $'!B17</f>
        <v>1957593693322.7373</v>
      </c>
      <c r="C17" s="3">
        <f>+'JAP IIP $'!C17+'KOR IIP $'!C17</f>
        <v>492815010591.77148</v>
      </c>
      <c r="D17" s="3">
        <f>+'JAP IIP $'!D17+'KOR IIP $'!D17</f>
        <v>4560553076387.5146</v>
      </c>
      <c r="E17" s="3">
        <f>+'JAP IIP $'!E17+'KOR IIP $'!E17</f>
        <v>3965999541248.4204</v>
      </c>
      <c r="F17" s="3">
        <f>+'JAP IIP $'!F17+'KOR IIP $'!F17</f>
        <v>1926565925015.0732</v>
      </c>
      <c r="G17" s="3">
        <f>+'JAP IIP $'!G17+'KOR IIP $'!G17</f>
        <v>2356117412150.7627</v>
      </c>
      <c r="H17" s="3">
        <f>+'JAP IIP $'!H17+'KOR IIP $'!H17</f>
        <v>2633987154599.5132</v>
      </c>
      <c r="I17" s="3">
        <f>+'JAP IIP $'!I17+'KOR IIP $'!I17</f>
        <v>1609882129903.9949</v>
      </c>
      <c r="J17" s="3">
        <f>+'JAP IIP $'!J17+'KOR IIP $'!J17</f>
        <v>2046079020334.2258</v>
      </c>
      <c r="K17" s="3">
        <f>+'JAP IIP $'!K17+'KOR IIP $'!K17</f>
        <v>2404805450967.2612</v>
      </c>
      <c r="L17" s="3">
        <f>+'JAP IIP $'!L17+'KOR IIP $'!L17</f>
        <v>1663028503191.5581</v>
      </c>
      <c r="M17" s="3">
        <f>+'JAP IIP $'!M17+'KOR IIP $'!M17</f>
        <v>3362819516537.6689</v>
      </c>
    </row>
    <row r="18" spans="1:13" x14ac:dyDescent="0.25">
      <c r="A18" s="2">
        <v>43466</v>
      </c>
      <c r="B18" s="3">
        <f>+'JAP IIP $'!B18+'KOR IIP $'!B18</f>
        <v>1993812495111.6758</v>
      </c>
      <c r="C18" s="3">
        <f>+'JAP IIP $'!C18+'KOR IIP $'!C18</f>
        <v>500410912478.26184</v>
      </c>
      <c r="D18" s="3">
        <f>+'JAP IIP $'!D18+'KOR IIP $'!D18</f>
        <v>4550428637964.1445</v>
      </c>
      <c r="E18" s="3">
        <f>+'JAP IIP $'!E18+'KOR IIP $'!E18</f>
        <v>3971684381014.9814</v>
      </c>
      <c r="F18" s="3">
        <f>+'JAP IIP $'!F18+'KOR IIP $'!F18</f>
        <v>1951549941722.5962</v>
      </c>
      <c r="G18" s="3">
        <f>+'JAP IIP $'!G18+'KOR IIP $'!G18</f>
        <v>2346839447956.2954</v>
      </c>
      <c r="H18" s="3">
        <f>+'JAP IIP $'!H18+'KOR IIP $'!H18</f>
        <v>2598878696243.0742</v>
      </c>
      <c r="I18" s="3">
        <f>+'JAP IIP $'!I18+'KOR IIP $'!I18</f>
        <v>1624844930630.3359</v>
      </c>
      <c r="J18" s="3">
        <f>+'JAP IIP $'!J18+'KOR IIP $'!J18</f>
        <v>2089702875709.3684</v>
      </c>
      <c r="K18" s="3">
        <f>+'JAP IIP $'!K18+'KOR IIP $'!K18</f>
        <v>2481790228837.9917</v>
      </c>
      <c r="L18" s="3">
        <f>+'JAP IIP $'!L18+'KOR IIP $'!L18</f>
        <v>1631044559201.4917</v>
      </c>
      <c r="M18" s="3">
        <f>+'JAP IIP $'!M18+'KOR IIP $'!M18</f>
        <v>3304506546603.4346</v>
      </c>
    </row>
    <row r="19" spans="1:13" x14ac:dyDescent="0.25">
      <c r="A19" s="2">
        <v>43556</v>
      </c>
      <c r="B19" s="3">
        <f>+'JAP IIP $'!B19+'KOR IIP $'!B19</f>
        <v>2025319272206.0652</v>
      </c>
      <c r="C19" s="3">
        <f>+'JAP IIP $'!C19+'KOR IIP $'!C19</f>
        <v>503622957728.87622</v>
      </c>
      <c r="D19" s="3">
        <f>+'JAP IIP $'!D19+'KOR IIP $'!D19</f>
        <v>4651187936953.5166</v>
      </c>
      <c r="E19" s="3">
        <f>+'JAP IIP $'!E19+'KOR IIP $'!E19</f>
        <v>4022675823806.1826</v>
      </c>
      <c r="F19" s="3">
        <f>+'JAP IIP $'!F19+'KOR IIP $'!F19</f>
        <v>2015216961286.2227</v>
      </c>
      <c r="G19" s="3">
        <f>+'JAP IIP $'!G19+'KOR IIP $'!G19</f>
        <v>2312596741000.6479</v>
      </c>
      <c r="H19" s="3">
        <f>+'JAP IIP $'!H19+'KOR IIP $'!H19</f>
        <v>2635970972439.3042</v>
      </c>
      <c r="I19" s="3">
        <f>+'JAP IIP $'!I19+'KOR IIP $'!I19</f>
        <v>1710079086836.3008</v>
      </c>
      <c r="J19" s="3">
        <f>+'JAP IIP $'!J19+'KOR IIP $'!J19</f>
        <v>2186707281636.6746</v>
      </c>
      <c r="K19" s="3">
        <f>+'JAP IIP $'!K19+'KOR IIP $'!K19</f>
        <v>2588068050558.897</v>
      </c>
      <c r="L19" s="3">
        <f>+'JAP IIP $'!L19+'KOR IIP $'!L19</f>
        <v>1666432623633.1018</v>
      </c>
      <c r="M19" s="3">
        <f>+'JAP IIP $'!M19+'KOR IIP $'!M19</f>
        <v>3425546628092.2271</v>
      </c>
    </row>
    <row r="20" spans="1:13" x14ac:dyDescent="0.25">
      <c r="A20" s="2">
        <v>43647</v>
      </c>
      <c r="B20" s="3">
        <f>+'JAP IIP $'!B20+'KOR IIP $'!B20</f>
        <v>2142585585924.8469</v>
      </c>
      <c r="C20" s="3">
        <f>+'JAP IIP $'!C20+'KOR IIP $'!C20</f>
        <v>513852273646.1073</v>
      </c>
      <c r="D20" s="3">
        <f>+'JAP IIP $'!D20+'KOR IIP $'!D20</f>
        <v>4951945083964.0986</v>
      </c>
      <c r="E20" s="3">
        <f>+'JAP IIP $'!E20+'KOR IIP $'!E20</f>
        <v>4238525200481.0552</v>
      </c>
      <c r="F20" s="3">
        <f>+'JAP IIP $'!F20+'KOR IIP $'!F20</f>
        <v>2174368123147.2449</v>
      </c>
      <c r="G20" s="3">
        <f>+'JAP IIP $'!G20+'KOR IIP $'!G20</f>
        <v>2456906200172.2949</v>
      </c>
      <c r="H20" s="3">
        <f>+'JAP IIP $'!H20+'KOR IIP $'!H20</f>
        <v>2777576960816.1919</v>
      </c>
      <c r="I20" s="3">
        <f>+'JAP IIP $'!I20+'KOR IIP $'!I20</f>
        <v>1781618997881.6536</v>
      </c>
      <c r="J20" s="3">
        <f>+'JAP IIP $'!J20+'KOR IIP $'!J20</f>
        <v>2273228545748.3301</v>
      </c>
      <c r="K20" s="3">
        <f>+'JAP IIP $'!K20+'KOR IIP $'!K20</f>
        <v>2729787526387.0132</v>
      </c>
      <c r="L20" s="3">
        <f>+'JAP IIP $'!L20+'KOR IIP $'!L20</f>
        <v>1736813342930.3086</v>
      </c>
      <c r="M20" s="3">
        <f>+'JAP IIP $'!M20+'KOR IIP $'!M20</f>
        <v>3601694552985.0366</v>
      </c>
    </row>
    <row r="21" spans="1:13" x14ac:dyDescent="0.25">
      <c r="A21" s="2">
        <v>43739</v>
      </c>
      <c r="B21" s="3">
        <f>+'JAP IIP $'!B21+'KOR IIP $'!B21</f>
        <v>2130695982479.1313</v>
      </c>
      <c r="C21" s="3">
        <f>+'JAP IIP $'!C21+'KOR IIP $'!C21</f>
        <v>523358488613.42126</v>
      </c>
      <c r="D21" s="3">
        <f>+'JAP IIP $'!D21+'KOR IIP $'!D21</f>
        <v>4716021981624.542</v>
      </c>
      <c r="E21" s="3">
        <f>+'JAP IIP $'!E21+'KOR IIP $'!E21</f>
        <v>3934623794156.2354</v>
      </c>
      <c r="F21" s="3">
        <f>+'JAP IIP $'!F21+'KOR IIP $'!F21</f>
        <v>2000471258891.3164</v>
      </c>
      <c r="G21" s="3">
        <f>+'JAP IIP $'!G21+'KOR IIP $'!G21</f>
        <v>2090031647765.603</v>
      </c>
      <c r="H21" s="3">
        <f>+'JAP IIP $'!H21+'KOR IIP $'!H21</f>
        <v>2715550725960.3472</v>
      </c>
      <c r="I21" s="3">
        <f>+'JAP IIP $'!I21+'KOR IIP $'!I21</f>
        <v>1844592147196.9651</v>
      </c>
      <c r="J21" s="3">
        <f>+'JAP IIP $'!J21+'KOR IIP $'!J21</f>
        <v>2246344119714.5806</v>
      </c>
      <c r="K21" s="3">
        <f>+'JAP IIP $'!K21+'KOR IIP $'!K21</f>
        <v>2683105856369.814</v>
      </c>
      <c r="L21" s="3">
        <f>+'JAP IIP $'!L21+'KOR IIP $'!L21</f>
        <v>1697452620976.5359</v>
      </c>
      <c r="M21" s="3">
        <f>+'JAP IIP $'!M21+'KOR IIP $'!M21</f>
        <v>3669876233615.0728</v>
      </c>
    </row>
    <row r="22" spans="1:13" x14ac:dyDescent="0.25">
      <c r="A22" s="2">
        <v>43831</v>
      </c>
      <c r="B22" s="3">
        <f>+'JAP IIP $'!B22+'KOR IIP $'!B22</f>
        <v>2239640640260.0195</v>
      </c>
      <c r="C22" s="3">
        <f>+'JAP IIP $'!C22+'KOR IIP $'!C22</f>
        <v>524184939521.99591</v>
      </c>
      <c r="D22" s="3">
        <f>+'JAP IIP $'!D22+'KOR IIP $'!D22</f>
        <v>4930034808334.3438</v>
      </c>
      <c r="E22" s="3">
        <f>+'JAP IIP $'!E22+'KOR IIP $'!E22</f>
        <v>4032850077253.4761</v>
      </c>
      <c r="F22" s="3">
        <f>+'JAP IIP $'!F22+'KOR IIP $'!F22</f>
        <v>2105623972282.0801</v>
      </c>
      <c r="G22" s="3">
        <f>+'JAP IIP $'!G22+'KOR IIP $'!G22</f>
        <v>2123482057125.6877</v>
      </c>
      <c r="H22" s="3">
        <f>+'JAP IIP $'!H22+'KOR IIP $'!H22</f>
        <v>2824410836053.8076</v>
      </c>
      <c r="I22" s="3">
        <f>+'JAP IIP $'!I22+'KOR IIP $'!I22</f>
        <v>1909368017699.3298</v>
      </c>
      <c r="J22" s="3">
        <f>+'JAP IIP $'!J22+'KOR IIP $'!J22</f>
        <v>2266884907208.6362</v>
      </c>
      <c r="K22" s="3">
        <f>+'JAP IIP $'!K22+'KOR IIP $'!K22</f>
        <v>2717705922469.0884</v>
      </c>
      <c r="L22" s="3">
        <f>+'JAP IIP $'!L22+'KOR IIP $'!L22</f>
        <v>1718243595700.479</v>
      </c>
      <c r="M22" s="3">
        <f>+'JAP IIP $'!M22+'KOR IIP $'!M22</f>
        <v>3864566706942.8027</v>
      </c>
    </row>
    <row r="23" spans="1:13" x14ac:dyDescent="0.25">
      <c r="A23" s="2">
        <v>43922</v>
      </c>
      <c r="B23" s="3">
        <f>+'JAP IIP $'!B23+'KOR IIP $'!B23</f>
        <v>2251542461682.2949</v>
      </c>
      <c r="C23" s="3">
        <f>+'JAP IIP $'!C23+'KOR IIP $'!C23</f>
        <v>533273028839.77802</v>
      </c>
      <c r="D23" s="3">
        <f>+'JAP IIP $'!D23+'KOR IIP $'!D23</f>
        <v>5027799844865.1123</v>
      </c>
      <c r="E23" s="3">
        <f>+'JAP IIP $'!E23+'KOR IIP $'!E23</f>
        <v>4124801872502.2881</v>
      </c>
      <c r="F23" s="3">
        <f>+'JAP IIP $'!F23+'KOR IIP $'!F23</f>
        <v>2168810105307.8577</v>
      </c>
      <c r="G23" s="3">
        <f>+'JAP IIP $'!G23+'KOR IIP $'!G23</f>
        <v>2161621723157.4536</v>
      </c>
      <c r="H23" s="3">
        <f>+'JAP IIP $'!H23+'KOR IIP $'!H23</f>
        <v>2858989736338.5132</v>
      </c>
      <c r="I23" s="3">
        <f>+'JAP IIP $'!I23+'KOR IIP $'!I23</f>
        <v>1963180153375.5693</v>
      </c>
      <c r="J23" s="3">
        <f>+'JAP IIP $'!J23+'KOR IIP $'!J23</f>
        <v>2211557511329.0488</v>
      </c>
      <c r="K23" s="3">
        <f>+'JAP IIP $'!K23+'KOR IIP $'!K23</f>
        <v>2718755700683.9326</v>
      </c>
      <c r="L23" s="3">
        <f>+'JAP IIP $'!L23+'KOR IIP $'!L23</f>
        <v>1729810097188.8418</v>
      </c>
      <c r="M23" s="3">
        <f>+'JAP IIP $'!M23+'KOR IIP $'!M23</f>
        <v>3868821285947.9648</v>
      </c>
    </row>
    <row r="24" spans="1:13" x14ac:dyDescent="0.25">
      <c r="A24" s="2">
        <v>44013</v>
      </c>
      <c r="B24" s="3">
        <f>+'JAP IIP $'!B24+'KOR IIP $'!B24</f>
        <v>2324045771843.4375</v>
      </c>
      <c r="C24" s="3">
        <f>+'JAP IIP $'!C24+'KOR IIP $'!C24</f>
        <v>549071840681.86902</v>
      </c>
      <c r="D24" s="3">
        <f>+'JAP IIP $'!D24+'KOR IIP $'!D24</f>
        <v>5195807515614.4111</v>
      </c>
      <c r="E24" s="3">
        <f>+'JAP IIP $'!E24+'KOR IIP $'!E24</f>
        <v>4333836528438.9863</v>
      </c>
      <c r="F24" s="3">
        <f>+'JAP IIP $'!F24+'KOR IIP $'!F24</f>
        <v>2260962623506.481</v>
      </c>
      <c r="G24" s="3">
        <f>+'JAP IIP $'!G24+'KOR IIP $'!G24</f>
        <v>2304798528650.2856</v>
      </c>
      <c r="H24" s="3">
        <f>+'JAP IIP $'!H24+'KOR IIP $'!H24</f>
        <v>2934844892107.2607</v>
      </c>
      <c r="I24" s="3">
        <f>+'JAP IIP $'!I24+'KOR IIP $'!I24</f>
        <v>2029037997370.9282</v>
      </c>
      <c r="J24" s="3">
        <f>+'JAP IIP $'!J24+'KOR IIP $'!J24</f>
        <v>2253907388067.0415</v>
      </c>
      <c r="K24" s="3">
        <f>+'JAP IIP $'!K24+'KOR IIP $'!K24</f>
        <v>2754541726401.1865</v>
      </c>
      <c r="L24" s="3">
        <f>+'JAP IIP $'!L24+'KOR IIP $'!L24</f>
        <v>1767040165652.927</v>
      </c>
      <c r="M24" s="3">
        <f>+'JAP IIP $'!M24+'KOR IIP $'!M24</f>
        <v>3906890090228.106</v>
      </c>
    </row>
    <row r="25" spans="1:13" x14ac:dyDescent="0.25">
      <c r="A25" s="2">
        <v>44105</v>
      </c>
      <c r="B25" s="3">
        <f>+'JAP IIP $'!B25+'KOR IIP $'!B25</f>
        <v>2470314564727.0776</v>
      </c>
      <c r="C25" s="3">
        <f>+'JAP IIP $'!C25+'KOR IIP $'!C25</f>
        <v>588702962535.41016</v>
      </c>
      <c r="D25" s="3">
        <f>+'JAP IIP $'!D25+'KOR IIP $'!D25</f>
        <v>5433225218148.7129</v>
      </c>
      <c r="E25" s="3">
        <f>+'JAP IIP $'!E25+'KOR IIP $'!E25</f>
        <v>4726450776557.6836</v>
      </c>
      <c r="F25" s="3">
        <f>+'JAP IIP $'!F25+'KOR IIP $'!F25</f>
        <v>2441155995206.5952</v>
      </c>
      <c r="G25" s="3">
        <f>+'JAP IIP $'!G25+'KOR IIP $'!G25</f>
        <v>2663462511029.4204</v>
      </c>
      <c r="H25" s="3">
        <f>+'JAP IIP $'!H25+'KOR IIP $'!H25</f>
        <v>2992069226169.292</v>
      </c>
      <c r="I25" s="3">
        <f>+'JAP IIP $'!I25+'KOR IIP $'!I25</f>
        <v>2062988266334.5906</v>
      </c>
      <c r="J25" s="3">
        <f>+'JAP IIP $'!J25+'KOR IIP $'!J25</f>
        <v>2341664311537.8735</v>
      </c>
      <c r="K25" s="3">
        <f>+'JAP IIP $'!K25+'KOR IIP $'!K25</f>
        <v>2862370532995.4097</v>
      </c>
      <c r="L25" s="3">
        <f>+'JAP IIP $'!L25+'KOR IIP $'!L25</f>
        <v>1823870827658.7261</v>
      </c>
      <c r="M25" s="3">
        <f>+'JAP IIP $'!M25+'KOR IIP $'!M25</f>
        <v>3914341455453.2622</v>
      </c>
    </row>
    <row r="26" spans="1:13" x14ac:dyDescent="0.25">
      <c r="A26" s="2">
        <v>44197</v>
      </c>
      <c r="B26" s="3">
        <f>+'JAP IIP $'!B26+'KOR IIP $'!B26</f>
        <v>2431201883026.7222</v>
      </c>
      <c r="C26" s="3">
        <f>+'JAP IIP $'!C26+'KOR IIP $'!C26</f>
        <v>584149055895.10388</v>
      </c>
      <c r="D26" s="3">
        <f>+'JAP IIP $'!D26+'KOR IIP $'!D26</f>
        <v>5240575147348.8721</v>
      </c>
      <c r="E26" s="3">
        <f>+'JAP IIP $'!E26+'KOR IIP $'!E26</f>
        <v>4368254646330.48</v>
      </c>
      <c r="F26" s="3">
        <f>+'JAP IIP $'!F26+'KOR IIP $'!F26</f>
        <v>2252408293631.1577</v>
      </c>
      <c r="G26" s="3">
        <f>+'JAP IIP $'!G26+'KOR IIP $'!G26</f>
        <v>2309672208688.5713</v>
      </c>
      <c r="H26" s="3">
        <f>+'JAP IIP $'!H26+'KOR IIP $'!H26</f>
        <v>2988166853719.3013</v>
      </c>
      <c r="I26" s="3">
        <f>+'JAP IIP $'!I26+'KOR IIP $'!I26</f>
        <v>2058582435222.6399</v>
      </c>
      <c r="J26" s="3">
        <f>+'JAP IIP $'!J26+'KOR IIP $'!J26</f>
        <v>2603101190628.9741</v>
      </c>
      <c r="K26" s="3">
        <f>+'JAP IIP $'!K26+'KOR IIP $'!K26</f>
        <v>3241224615110.6821</v>
      </c>
      <c r="L26" s="3">
        <f>+'JAP IIP $'!L26+'KOR IIP $'!L26</f>
        <v>1846776589343.1877</v>
      </c>
      <c r="M26" s="3">
        <f>+'JAP IIP $'!M26+'KOR IIP $'!M26</f>
        <v>3933678314766.0181</v>
      </c>
    </row>
    <row r="27" spans="1:13" x14ac:dyDescent="0.25">
      <c r="A27" s="2">
        <v>44287</v>
      </c>
      <c r="B27" s="3">
        <f>+'JAP IIP $'!B27+'KOR IIP $'!B27</f>
        <v>2431574039263.6758</v>
      </c>
      <c r="C27" s="3">
        <f>+'JAP IIP $'!C27+'KOR IIP $'!C27</f>
        <v>630199746479.52258</v>
      </c>
      <c r="D27" s="3">
        <f>+'JAP IIP $'!D27+'KOR IIP $'!D27</f>
        <v>5370183294752.0098</v>
      </c>
      <c r="E27" s="3">
        <f>+'JAP IIP $'!E27+'KOR IIP $'!E27</f>
        <v>4472891676492.2354</v>
      </c>
      <c r="F27" s="3">
        <f>+'JAP IIP $'!F27+'KOR IIP $'!F27</f>
        <v>2413536092299.8291</v>
      </c>
      <c r="G27" s="3">
        <f>+'JAP IIP $'!G27+'KOR IIP $'!G27</f>
        <v>2406609948261.7866</v>
      </c>
      <c r="H27" s="3">
        <f>+'JAP IIP $'!H27+'KOR IIP $'!H27</f>
        <v>2956647199224.1826</v>
      </c>
      <c r="I27" s="3">
        <f>+'JAP IIP $'!I27+'KOR IIP $'!I27</f>
        <v>2066281732261.2119</v>
      </c>
      <c r="J27" s="3">
        <f>+'JAP IIP $'!J27+'KOR IIP $'!J27</f>
        <v>2338297435240.1455</v>
      </c>
      <c r="K27" s="3">
        <f>+'JAP IIP $'!K27+'KOR IIP $'!K27</f>
        <v>2997295204378.3149</v>
      </c>
      <c r="L27" s="3">
        <f>+'JAP IIP $'!L27+'KOR IIP $'!L27</f>
        <v>1811027976637.9265</v>
      </c>
      <c r="M27" s="3">
        <f>+'JAP IIP $'!M27+'KOR IIP $'!M27</f>
        <v>3875184563250.0596</v>
      </c>
    </row>
    <row r="28" spans="1:13" x14ac:dyDescent="0.25">
      <c r="A28" s="2">
        <v>44378</v>
      </c>
      <c r="B28" s="3">
        <f>+'JAP IIP $'!B28+'KOR IIP $'!B28</f>
        <v>2463660945008.9771</v>
      </c>
      <c r="C28" s="3">
        <f>+'JAP IIP $'!C28+'KOR IIP $'!C28</f>
        <v>635585384456.29126</v>
      </c>
      <c r="D28" s="3">
        <f>+'JAP IIP $'!D28+'KOR IIP $'!D28</f>
        <v>5399073767518.7441</v>
      </c>
      <c r="E28" s="3">
        <f>+'JAP IIP $'!E28+'KOR IIP $'!E28</f>
        <v>4522641255735.0449</v>
      </c>
      <c r="F28" s="3">
        <f>+'JAP IIP $'!F28+'KOR IIP $'!F28</f>
        <v>2426977298396.458</v>
      </c>
      <c r="G28" s="3">
        <f>+'JAP IIP $'!G28+'KOR IIP $'!G28</f>
        <v>2399118250946.9341</v>
      </c>
      <c r="H28" s="3">
        <f>+'JAP IIP $'!H28+'KOR IIP $'!H28</f>
        <v>2972096469121.6406</v>
      </c>
      <c r="I28" s="3">
        <f>+'JAP IIP $'!I28+'KOR IIP $'!I28</f>
        <v>2123523002370.2817</v>
      </c>
      <c r="J28" s="3">
        <f>+'JAP IIP $'!J28+'KOR IIP $'!J28</f>
        <v>2370707184649.7842</v>
      </c>
      <c r="K28" s="3">
        <f>+'JAP IIP $'!K28+'KOR IIP $'!K28</f>
        <v>2890185929025.2109</v>
      </c>
      <c r="L28" s="3">
        <f>+'JAP IIP $'!L28+'KOR IIP $'!L28</f>
        <v>1799969382067.5115</v>
      </c>
      <c r="M28" s="3">
        <f>+'JAP IIP $'!M28+'KOR IIP $'!M28</f>
        <v>3987301917665.021</v>
      </c>
    </row>
    <row r="29" spans="1:13" x14ac:dyDescent="0.25">
      <c r="A29" s="2">
        <v>44470</v>
      </c>
      <c r="B29" s="3">
        <f>+'JAP IIP $'!B29+'KOR IIP $'!B29</f>
        <v>2451545405656.6646</v>
      </c>
      <c r="C29" s="3">
        <f>+'JAP IIP $'!C29+'KOR IIP $'!C29</f>
        <v>633279936523.08484</v>
      </c>
      <c r="D29" s="3">
        <f>+'JAP IIP $'!D29+'KOR IIP $'!D29</f>
        <v>5453006427991.8076</v>
      </c>
      <c r="E29" s="3">
        <f>+'JAP IIP $'!E29+'KOR IIP $'!E29</f>
        <v>4708694696415.3936</v>
      </c>
      <c r="F29" s="3">
        <f>+'JAP IIP $'!F29+'KOR IIP $'!F29</f>
        <v>2476362359044.5483</v>
      </c>
      <c r="G29" s="3">
        <f>+'JAP IIP $'!G29+'KOR IIP $'!G29</f>
        <v>2551742227173.6182</v>
      </c>
      <c r="H29" s="3">
        <f>+'JAP IIP $'!H29+'KOR IIP $'!H29</f>
        <v>2976644072174.3247</v>
      </c>
      <c r="I29" s="3">
        <f>+'JAP IIP $'!I29+'KOR IIP $'!I29</f>
        <v>2156952470048.1123</v>
      </c>
      <c r="J29" s="3">
        <f>+'JAP IIP $'!J29+'KOR IIP $'!J29</f>
        <v>2315588582408.4023</v>
      </c>
      <c r="K29" s="3">
        <f>+'JAP IIP $'!K29+'KOR IIP $'!K29</f>
        <v>2768043115370.8896</v>
      </c>
      <c r="L29" s="3">
        <f>+'JAP IIP $'!L29+'KOR IIP $'!L29</f>
        <v>1730866258030.3918</v>
      </c>
      <c r="M29" s="3">
        <f>+'JAP IIP $'!M29+'KOR IIP $'!M29</f>
        <v>3864618613293.8848</v>
      </c>
    </row>
    <row r="30" spans="1:13" x14ac:dyDescent="0.25">
      <c r="A30" s="2">
        <v>44562</v>
      </c>
      <c r="B30" s="3">
        <f>+'JAP IIP $'!B30+'KOR IIP $'!B30</f>
        <v>2552858390191.7119</v>
      </c>
      <c r="C30" s="3">
        <f>+'JAP IIP $'!C30+'KOR IIP $'!C30</f>
        <v>638498868952.04102</v>
      </c>
      <c r="D30" s="3">
        <f>+'JAP IIP $'!D30+'KOR IIP $'!D30</f>
        <v>5528992496401.3789</v>
      </c>
      <c r="E30" s="3">
        <f>+'JAP IIP $'!E30+'KOR IIP $'!E30</f>
        <v>4793923138233.9824</v>
      </c>
      <c r="F30" s="3">
        <f>+'JAP IIP $'!F30+'KOR IIP $'!F30</f>
        <v>2558625867307.9556</v>
      </c>
      <c r="G30" s="3">
        <f>+'JAP IIP $'!G30+'KOR IIP $'!G30</f>
        <v>2648599890945.0322</v>
      </c>
      <c r="H30" s="3">
        <f>+'JAP IIP $'!H30+'KOR IIP $'!H30</f>
        <v>2970366629094.8701</v>
      </c>
      <c r="I30" s="3">
        <f>+'JAP IIP $'!I30+'KOR IIP $'!I30</f>
        <v>2145323244869.6736</v>
      </c>
      <c r="J30" s="3">
        <f>+'JAP IIP $'!J30+'KOR IIP $'!J30</f>
        <v>2366343362291.0122</v>
      </c>
      <c r="K30" s="3">
        <f>+'JAP IIP $'!K30+'KOR IIP $'!K30</f>
        <v>2803351347428.8232</v>
      </c>
      <c r="L30" s="3">
        <f>+'JAP IIP $'!L30+'KOR IIP $'!L30</f>
        <v>1765142460725.2622</v>
      </c>
      <c r="M30" s="3">
        <f>+'JAP IIP $'!M30+'KOR IIP $'!M30</f>
        <v>3961406451700.3335</v>
      </c>
    </row>
    <row r="31" spans="1:13" x14ac:dyDescent="0.25">
      <c r="A31" s="2">
        <v>44652</v>
      </c>
      <c r="B31" s="3">
        <f>+'JAP IIP $'!B31+'KOR IIP $'!B31</f>
        <v>2357273997301.2407</v>
      </c>
      <c r="C31" s="3">
        <f>+'JAP IIP $'!C31+'KOR IIP $'!C31</f>
        <v>572876861099.20093</v>
      </c>
      <c r="D31" s="3">
        <f>+'JAP IIP $'!D31+'KOR IIP $'!D31</f>
        <v>5028562617714.5547</v>
      </c>
      <c r="E31" s="3">
        <f>+'JAP IIP $'!E31+'KOR IIP $'!E31</f>
        <v>4232645240232.4746</v>
      </c>
      <c r="F31" s="3">
        <f>+'JAP IIP $'!F31+'KOR IIP $'!F31</f>
        <v>2332740230704.0854</v>
      </c>
      <c r="G31" s="3">
        <f>+'JAP IIP $'!G31+'KOR IIP $'!G31</f>
        <v>2260384274943.0137</v>
      </c>
      <c r="H31" s="3">
        <f>+'JAP IIP $'!H31+'KOR IIP $'!H31</f>
        <v>2695822383782.8125</v>
      </c>
      <c r="I31" s="3">
        <f>+'JAP IIP $'!I31+'KOR IIP $'!I31</f>
        <v>1972260969320.4543</v>
      </c>
      <c r="J31" s="3">
        <f>+'JAP IIP $'!J31+'KOR IIP $'!J31</f>
        <v>2077290554987.2524</v>
      </c>
      <c r="K31" s="3">
        <f>+'JAP IIP $'!K31+'KOR IIP $'!K31</f>
        <v>2473600634827.0171</v>
      </c>
      <c r="L31" s="3">
        <f>+'JAP IIP $'!L31+'KOR IIP $'!L31</f>
        <v>1609170915329.8943</v>
      </c>
      <c r="M31" s="3">
        <f>+'JAP IIP $'!M31+'KOR IIP $'!M31</f>
        <v>3796095170705.4131</v>
      </c>
    </row>
    <row r="32" spans="1:13" x14ac:dyDescent="0.25">
      <c r="A32" s="2">
        <v>44743</v>
      </c>
      <c r="B32" s="3">
        <f>+'JAP IIP $'!B32+'KOR IIP $'!B32</f>
        <v>2280837023125.5801</v>
      </c>
      <c r="C32" s="3">
        <f>+'JAP IIP $'!C32+'KOR IIP $'!C32</f>
        <v>540968239840.80835</v>
      </c>
      <c r="D32" s="3">
        <f>+'JAP IIP $'!D32+'KOR IIP $'!D32</f>
        <v>4748934659746.8652</v>
      </c>
      <c r="E32" s="3">
        <f>+'JAP IIP $'!E32+'KOR IIP $'!E32</f>
        <v>4064234137325.4072</v>
      </c>
      <c r="F32" s="3">
        <f>+'JAP IIP $'!F32+'KOR IIP $'!F32</f>
        <v>2209131306060.4648</v>
      </c>
      <c r="G32" s="3">
        <f>+'JAP IIP $'!G32+'KOR IIP $'!G32</f>
        <v>2169456760078.4619</v>
      </c>
      <c r="H32" s="3">
        <f>+'JAP IIP $'!H32+'KOR IIP $'!H32</f>
        <v>2539803353685.8877</v>
      </c>
      <c r="I32" s="3">
        <f>+'JAP IIP $'!I32+'KOR IIP $'!I32</f>
        <v>1894777374828.804</v>
      </c>
      <c r="J32" s="3">
        <f>+'JAP IIP $'!J32+'KOR IIP $'!J32</f>
        <v>2049949856029.2495</v>
      </c>
      <c r="K32" s="3">
        <f>+'JAP IIP $'!K32+'KOR IIP $'!K32</f>
        <v>2409620999764.8628</v>
      </c>
      <c r="L32" s="3">
        <f>+'JAP IIP $'!L32+'KOR IIP $'!L32</f>
        <v>1557885005275.4092</v>
      </c>
      <c r="M32" s="3">
        <f>+'JAP IIP $'!M32+'KOR IIP $'!M32</f>
        <v>3595765525927.5332</v>
      </c>
    </row>
    <row r="33" spans="1:13" x14ac:dyDescent="0.25">
      <c r="A33" s="2">
        <v>44835</v>
      </c>
      <c r="B33" s="3">
        <f>+'JAP IIP $'!B33+'KOR IIP $'!B33</f>
        <v>2342325355233.062</v>
      </c>
      <c r="C33" s="3">
        <f>+'JAP IIP $'!C33+'KOR IIP $'!C33</f>
        <v>563402969142.47144</v>
      </c>
      <c r="D33" s="3">
        <f>+'JAP IIP $'!D33+'KOR IIP $'!D33</f>
        <v>4822517982278.9092</v>
      </c>
      <c r="E33" s="3">
        <f>+'JAP IIP $'!E33+'KOR IIP $'!E33</f>
        <v>4109248482000.6885</v>
      </c>
      <c r="F33" s="3">
        <f>+'JAP IIP $'!F33+'KOR IIP $'!F33</f>
        <v>2304034743069.5269</v>
      </c>
      <c r="G33" s="3">
        <f>+'JAP IIP $'!G33+'KOR IIP $'!G33</f>
        <v>2143652619880.166</v>
      </c>
      <c r="H33" s="3">
        <f>+'JAP IIP $'!H33+'KOR IIP $'!H33</f>
        <v>2518483242429.1431</v>
      </c>
      <c r="I33" s="3">
        <f>+'JAP IIP $'!I33+'KOR IIP $'!I33</f>
        <v>1965595862926.8831</v>
      </c>
      <c r="J33" s="3">
        <f>+'JAP IIP $'!J33+'KOR IIP $'!J33</f>
        <v>2057320332847.3867</v>
      </c>
      <c r="K33" s="3">
        <f>+'JAP IIP $'!K33+'KOR IIP $'!K33</f>
        <v>2361849105848.7813</v>
      </c>
      <c r="L33" s="3">
        <f>+'JAP IIP $'!L33+'KOR IIP $'!L33</f>
        <v>1562719584352.6484</v>
      </c>
      <c r="M33" s="3">
        <f>+'JAP IIP $'!M33+'KOR IIP $'!M33</f>
        <v>3756274701314.0073</v>
      </c>
    </row>
    <row r="34" spans="1:13" x14ac:dyDescent="0.25">
      <c r="A34" s="2">
        <v>44927</v>
      </c>
      <c r="B34" s="3">
        <f>+'JAP IIP $'!B34+'KOR IIP $'!B34</f>
        <v>2600146010453.2134</v>
      </c>
      <c r="C34" s="3">
        <f>+'JAP IIP $'!C34+'KOR IIP $'!C34</f>
        <v>600478267004.52856</v>
      </c>
      <c r="D34" s="3">
        <f>+'JAP IIP $'!D34+'KOR IIP $'!D34</f>
        <v>5099955841216.3076</v>
      </c>
      <c r="E34" s="3">
        <f>+'JAP IIP $'!E34+'KOR IIP $'!E34</f>
        <v>4332764523389.4722</v>
      </c>
      <c r="F34" s="3">
        <f>+'JAP IIP $'!F34+'KOR IIP $'!F34</f>
        <v>2472856936556.1396</v>
      </c>
      <c r="G34" s="3">
        <f>+'JAP IIP $'!G34+'KOR IIP $'!G34</f>
        <v>2292370494002.2778</v>
      </c>
      <c r="H34" s="3">
        <f>+'JAP IIP $'!H34+'KOR IIP $'!H34</f>
        <v>2627098904661.4395</v>
      </c>
      <c r="I34" s="3">
        <f>+'JAP IIP $'!I34+'KOR IIP $'!I34</f>
        <v>2040394026967.9082</v>
      </c>
      <c r="J34" s="3">
        <f>+'JAP IIP $'!J34+'KOR IIP $'!J34</f>
        <v>2392343303578.8911</v>
      </c>
      <c r="K34" s="3">
        <f>+'JAP IIP $'!K34+'KOR IIP $'!K34</f>
        <v>2744171376895.373</v>
      </c>
      <c r="L34" s="3">
        <f>+'JAP IIP $'!L34+'KOR IIP $'!L34</f>
        <v>1676480210988.3057</v>
      </c>
      <c r="M34" s="3">
        <f>+'JAP IIP $'!M34+'KOR IIP $'!M34</f>
        <v>4060128105916.2856</v>
      </c>
    </row>
    <row r="35" spans="1:13" x14ac:dyDescent="0.25">
      <c r="A35" s="2">
        <v>45017</v>
      </c>
      <c r="B35" s="3">
        <f>+'JAP IIP $'!B35+'KOR IIP $'!B35</f>
        <v>2669872112619.6006</v>
      </c>
      <c r="C35" s="3">
        <f>+'JAP IIP $'!C35+'KOR IIP $'!C35</f>
        <v>596991284146.2915</v>
      </c>
      <c r="D35" s="3">
        <f>+'JAP IIP $'!D35+'KOR IIP $'!D35</f>
        <v>4859704222653.7324</v>
      </c>
      <c r="E35" s="3">
        <f>+'JAP IIP $'!E35+'KOR IIP $'!E35</f>
        <v>4194056974363.4668</v>
      </c>
      <c r="F35" s="3">
        <f>+'JAP IIP $'!F35+'KOR IIP $'!F35</f>
        <v>2337415134424.2515</v>
      </c>
      <c r="G35" s="3">
        <f>+'JAP IIP $'!G35+'KOR IIP $'!G35</f>
        <v>2143296611344.0337</v>
      </c>
      <c r="H35" s="3">
        <f>+'JAP IIP $'!H35+'KOR IIP $'!H35</f>
        <v>2522289085001.9268</v>
      </c>
      <c r="I35" s="3">
        <f>+'JAP IIP $'!I35+'KOR IIP $'!I35</f>
        <v>2050760367050.4971</v>
      </c>
      <c r="J35" s="3">
        <f>+'JAP IIP $'!J35+'KOR IIP $'!J35</f>
        <v>2538936312678.4033</v>
      </c>
      <c r="K35" s="3">
        <f>+'JAP IIP $'!K35+'KOR IIP $'!K35</f>
        <v>2860027025214.5908</v>
      </c>
      <c r="L35" s="3">
        <f>+'JAP IIP $'!L35+'KOR IIP $'!L35</f>
        <v>1718261188114.2703</v>
      </c>
      <c r="M35" s="3">
        <f>+'JAP IIP $'!M35+'KOR IIP $'!M35</f>
        <v>4107751483517.7637</v>
      </c>
    </row>
    <row r="36" spans="1:13" x14ac:dyDescent="0.25">
      <c r="A36" s="2">
        <v>45108</v>
      </c>
      <c r="B36" s="3">
        <f>+'JAP IIP $'!B36+'KOR IIP $'!B36</f>
        <v>2673130747210.1992</v>
      </c>
      <c r="C36" s="3">
        <f>+'JAP IIP $'!C36+'KOR IIP $'!C36</f>
        <v>595173759643.03589</v>
      </c>
      <c r="D36" s="3">
        <f>+'JAP IIP $'!D36+'KOR IIP $'!D36</f>
        <v>4598641885746.0605</v>
      </c>
      <c r="E36" s="3">
        <f>+'JAP IIP $'!E36+'KOR IIP $'!E36</f>
        <v>4033629071521.7842</v>
      </c>
      <c r="F36" s="3">
        <f>+'JAP IIP $'!F36+'KOR IIP $'!F36</f>
        <v>2255802844133.0557</v>
      </c>
      <c r="G36" s="3">
        <f>+'JAP IIP $'!G36+'KOR IIP $'!G36</f>
        <v>2003905304429.7646</v>
      </c>
      <c r="H36" s="3">
        <f>+'JAP IIP $'!H36+'KOR IIP $'!H36</f>
        <v>2342839041612.5137</v>
      </c>
      <c r="I36" s="3">
        <f>+'JAP IIP $'!I36+'KOR IIP $'!I36</f>
        <v>2029723764673.8276</v>
      </c>
      <c r="J36" s="3">
        <f>+'JAP IIP $'!J36+'KOR IIP $'!J36</f>
        <v>2510848950380.0088</v>
      </c>
      <c r="K36" s="3">
        <f>+'JAP IIP $'!K36+'KOR IIP $'!K36</f>
        <v>2744736718539.1069</v>
      </c>
      <c r="L36" s="3">
        <f>+'JAP IIP $'!L36+'KOR IIP $'!L36</f>
        <v>1652153682023.0579</v>
      </c>
      <c r="M36" s="3">
        <f>+'JAP IIP $'!M36+'KOR IIP $'!M36</f>
        <v>4016350735605.7163</v>
      </c>
    </row>
    <row r="37" spans="1:13" x14ac:dyDescent="0.25">
      <c r="A37" s="2">
        <v>45200</v>
      </c>
      <c r="B37" s="3">
        <f>+'JAP IIP $'!B37+'KOR IIP $'!B37</f>
        <v>2605102584323.0488</v>
      </c>
      <c r="C37" s="3">
        <f>+'JAP IIP $'!C37+'KOR IIP $'!C37</f>
        <v>619716865381.70508</v>
      </c>
      <c r="D37" s="3">
        <f>+'JAP IIP $'!D37+'KOR IIP $'!D37</f>
        <v>4439332626980.457</v>
      </c>
      <c r="E37" s="3">
        <f>+'JAP IIP $'!E37+'KOR IIP $'!E37</f>
        <v>4019950720099.4648</v>
      </c>
      <c r="F37" s="3">
        <f>+'JAP IIP $'!F37+'KOR IIP $'!F37</f>
        <v>2262523172727.1172</v>
      </c>
      <c r="G37" s="3">
        <f>+'JAP IIP $'!G37+'KOR IIP $'!G37</f>
        <v>2072471051331.1733</v>
      </c>
      <c r="H37" s="3">
        <f>+'JAP IIP $'!H37+'KOR IIP $'!H37</f>
        <v>2176809457480.1125</v>
      </c>
      <c r="I37" s="3">
        <f>+'JAP IIP $'!I37+'KOR IIP $'!I37</f>
        <v>1947479669581.4111</v>
      </c>
      <c r="J37" s="3">
        <f>+'JAP IIP $'!J37+'KOR IIP $'!J37</f>
        <v>2293425334131.3779</v>
      </c>
      <c r="K37" s="3">
        <f>+'JAP IIP $'!K37+'KOR IIP $'!K37</f>
        <v>2559946203388.6387</v>
      </c>
      <c r="L37" s="3">
        <f>+'JAP IIP $'!L37+'KOR IIP $'!L37</f>
        <v>1514075890953.0054</v>
      </c>
      <c r="M37" s="3">
        <f>+'JAP IIP $'!M37+'KOR IIP $'!M37</f>
        <v>3649771721107.9575</v>
      </c>
    </row>
    <row r="38" spans="1:13" x14ac:dyDescent="0.25">
      <c r="A38" s="2">
        <v>45292</v>
      </c>
      <c r="B38" s="3">
        <f>+'JAP IIP $'!B38+'KOR IIP $'!B38</f>
        <v>2635203631409.9307</v>
      </c>
      <c r="C38" s="3">
        <f>+'JAP IIP $'!C38+'KOR IIP $'!C38</f>
        <v>616558150054.33105</v>
      </c>
      <c r="D38" s="3">
        <f>+'JAP IIP $'!D38+'KOR IIP $'!D38</f>
        <v>4720006281991.6826</v>
      </c>
      <c r="E38" s="3">
        <f>+'JAP IIP $'!E38+'KOR IIP $'!E38</f>
        <v>4164977415716.0488</v>
      </c>
      <c r="F38" s="3">
        <f>+'JAP IIP $'!F38+'KOR IIP $'!F38</f>
        <v>2414970804732.5439</v>
      </c>
      <c r="G38" s="3">
        <f>+'JAP IIP $'!G38+'KOR IIP $'!G38</f>
        <v>2199284056507.52</v>
      </c>
      <c r="H38" s="3">
        <f>+'JAP IIP $'!H38+'KOR IIP $'!H38</f>
        <v>2305035477260.27</v>
      </c>
      <c r="I38" s="3">
        <f>+'JAP IIP $'!I38+'KOR IIP $'!I38</f>
        <v>1965693356789.2356</v>
      </c>
      <c r="J38" s="3">
        <f>+'JAP IIP $'!J38+'KOR IIP $'!J38</f>
        <v>2300288571440.8457</v>
      </c>
      <c r="K38" s="3">
        <f>+'JAP IIP $'!K38+'KOR IIP $'!K38</f>
        <v>2609028247840.9688</v>
      </c>
      <c r="L38" s="3">
        <f>+'JAP IIP $'!L38+'KOR IIP $'!L38</f>
        <v>1548795482330.3308</v>
      </c>
      <c r="M38" s="3">
        <f>+'JAP IIP $'!M38+'KOR IIP $'!M38</f>
        <v>3783198204545.2769</v>
      </c>
    </row>
    <row r="39" spans="1:13" x14ac:dyDescent="0.25">
      <c r="A39" s="2">
        <v>45383</v>
      </c>
      <c r="B39" s="3">
        <f>+'JAP IIP $'!B39+'KOR IIP $'!B39</f>
        <v>2684162316719.9912</v>
      </c>
      <c r="C39" s="3">
        <f>+'JAP IIP $'!C39+'KOR IIP $'!C39</f>
        <v>598767579342.20996</v>
      </c>
      <c r="D39" s="3">
        <f>+'JAP IIP $'!D39+'KOR IIP $'!D39</f>
        <v>4838146340388.1055</v>
      </c>
      <c r="E39" s="3">
        <f>+'JAP IIP $'!E39+'KOR IIP $'!E39</f>
        <v>4310361188972.3193</v>
      </c>
      <c r="F39" s="3">
        <f>+'JAP IIP $'!F39+'KOR IIP $'!F39</f>
        <v>2497860347603.0547</v>
      </c>
      <c r="G39" s="3">
        <f>+'JAP IIP $'!G39+'KOR IIP $'!G39</f>
        <v>2383043889949.9331</v>
      </c>
      <c r="H39" s="3">
        <f>+'JAP IIP $'!H39+'KOR IIP $'!H39</f>
        <v>2340285989564.1235</v>
      </c>
      <c r="I39" s="3">
        <f>+'JAP IIP $'!I39+'KOR IIP $'!I39</f>
        <v>1927317303060.0117</v>
      </c>
      <c r="J39" s="3">
        <f>+'JAP IIP $'!J39+'KOR IIP $'!J39</f>
        <v>2339641683512.9805</v>
      </c>
      <c r="K39" s="3">
        <f>+'JAP IIP $'!K39+'KOR IIP $'!K39</f>
        <v>2640408205251.4155</v>
      </c>
      <c r="L39" s="3">
        <f>+'JAP IIP $'!L39+'KOR IIP $'!L39</f>
        <v>1568469611347.0928</v>
      </c>
      <c r="M39" s="3">
        <f>+'JAP IIP $'!M39+'KOR IIP $'!M39</f>
        <v>3840730106579.3364</v>
      </c>
    </row>
    <row r="40" spans="1:13" x14ac:dyDescent="0.25">
      <c r="A40" s="2">
        <v>45474</v>
      </c>
      <c r="B40" s="3">
        <f>+'JAP IIP $'!B40+'KOR IIP $'!B40</f>
        <v>2880947546699.3594</v>
      </c>
      <c r="C40" s="3">
        <f>+'JAP IIP $'!C40+'KOR IIP $'!C40</f>
        <v>646384222155.48364</v>
      </c>
      <c r="D40" s="3">
        <f>+'JAP IIP $'!D40+'KOR IIP $'!D40</f>
        <v>5023603003215.2422</v>
      </c>
      <c r="E40" s="3">
        <f>+'JAP IIP $'!E40+'KOR IIP $'!E40</f>
        <v>4325195776946.5195</v>
      </c>
      <c r="F40" s="3">
        <f>+'JAP IIP $'!F40+'KOR IIP $'!F40</f>
        <v>2599446987663.1123</v>
      </c>
      <c r="G40" s="3">
        <f>+'JAP IIP $'!G40+'KOR IIP $'!G40</f>
        <v>2410511749524.7192</v>
      </c>
      <c r="H40" s="3">
        <f>+'JAP IIP $'!H40+'KOR IIP $'!H40</f>
        <v>2424156015551.6538</v>
      </c>
      <c r="I40" s="3">
        <f>+'JAP IIP $'!I40+'KOR IIP $'!I40</f>
        <v>1914684025003.5723</v>
      </c>
      <c r="J40" s="3">
        <f>+'JAP IIP $'!J40+'KOR IIP $'!J40</f>
        <v>2543385742086.6074</v>
      </c>
      <c r="K40" s="3">
        <f>+'JAP IIP $'!K40+'KOR IIP $'!K40</f>
        <v>2999727421953.2598</v>
      </c>
      <c r="L40" s="3">
        <f>+'JAP IIP $'!L40+'KOR IIP $'!L40</f>
        <v>1656917573551.0107</v>
      </c>
      <c r="M40" s="3">
        <f>+'JAP IIP $'!M40+'KOR IIP $'!M40</f>
        <v>4090523255590.4458</v>
      </c>
    </row>
    <row r="41" spans="1:13" x14ac:dyDescent="0.25">
      <c r="A41" s="2">
        <v>45566</v>
      </c>
      <c r="B41" s="3">
        <f>+'JAP IIP $'!B41+'KOR IIP $'!B41</f>
        <v>2796976799232.3853</v>
      </c>
      <c r="C41" s="3">
        <f>+'JAP IIP $'!C41+'KOR IIP $'!C41</f>
        <v>621753291622.54175</v>
      </c>
      <c r="D41" s="3">
        <f>+'JAP IIP $'!D41+'KOR IIP $'!D41</f>
        <v>5046437519673.1133</v>
      </c>
      <c r="E41" s="3">
        <f>+'JAP IIP $'!E41+'KOR IIP $'!E41</f>
        <v>4130862681267.437</v>
      </c>
      <c r="F41" s="3">
        <f>+'JAP IIP $'!F41+'KOR IIP $'!F41</f>
        <v>2633375322222.5234</v>
      </c>
      <c r="G41" s="3">
        <f>+'JAP IIP $'!G41+'KOR IIP $'!G41</f>
        <v>2276014714943.2646</v>
      </c>
      <c r="H41" s="3">
        <f>+'JAP IIP $'!H41+'KOR IIP $'!H41</f>
        <v>2413062200677.3359</v>
      </c>
      <c r="I41" s="3">
        <f>+'JAP IIP $'!I41+'KOR IIP $'!I41</f>
        <v>1854847967123.9629</v>
      </c>
      <c r="J41" s="3">
        <f>+'JAP IIP $'!J41+'KOR IIP $'!J41</f>
        <v>2410681133190.0605</v>
      </c>
      <c r="K41" s="3">
        <f>+'JAP IIP $'!K41+'KOR IIP $'!K41</f>
        <v>2887399963210.3643</v>
      </c>
      <c r="L41" s="3">
        <f>+'JAP IIP $'!L41+'KOR IIP $'!L41</f>
        <v>1618267501247.7734</v>
      </c>
      <c r="M41" s="3">
        <f>+'JAP IIP $'!M41+'KOR IIP $'!M41</f>
        <v>4214260149504.5869</v>
      </c>
    </row>
    <row r="42" spans="1:13" x14ac:dyDescent="0.25">
      <c r="A42" s="2">
        <v>45658</v>
      </c>
      <c r="B42" s="3">
        <f>+'JAP IIP $'!B42+'KOR IIP $'!B42</f>
        <v>2932118620715.4336</v>
      </c>
      <c r="C42" s="3">
        <f>+'JAP IIP $'!C42+'KOR IIP $'!C42</f>
        <v>624369280391.62158</v>
      </c>
      <c r="D42" s="3">
        <f>+'JAP IIP $'!D42+'KOR IIP $'!D42</f>
        <v>5399948961594.0352</v>
      </c>
      <c r="E42" s="3">
        <f>+'JAP IIP $'!E42+'KOR IIP $'!E42</f>
        <v>4614556185229.5049</v>
      </c>
      <c r="F42" s="3">
        <f>+'JAP IIP $'!F42+'KOR IIP $'!F42</f>
        <v>2869066091365.4741</v>
      </c>
      <c r="G42" s="3">
        <f>+'JAP IIP $'!G42+'KOR IIP $'!G42</f>
        <v>2682299475390.7876</v>
      </c>
      <c r="H42" s="3">
        <f>+'JAP IIP $'!H42+'KOR IIP $'!H42</f>
        <v>2530882870229.666</v>
      </c>
      <c r="I42" s="3">
        <f>+'JAP IIP $'!I42+'KOR IIP $'!I42</f>
        <v>1932256707419.4224</v>
      </c>
      <c r="J42" s="3">
        <f>+'JAP IIP $'!J42+'KOR IIP $'!J42</f>
        <v>2515945190626.7031</v>
      </c>
      <c r="K42" s="3">
        <f>+'JAP IIP $'!K42+'KOR IIP $'!K42</f>
        <v>2977106638542.7227</v>
      </c>
      <c r="L42" s="3">
        <f>+'JAP IIP $'!L42+'KOR IIP $'!L42</f>
        <v>1692930751735.115</v>
      </c>
      <c r="M42" s="3">
        <f>+'JAP IIP $'!M42+'KOR IIP $'!M42</f>
        <v>4270525132786.0991</v>
      </c>
    </row>
    <row r="43" spans="1:13" x14ac:dyDescent="0.25">
      <c r="A43" s="2">
        <v>45748</v>
      </c>
      <c r="B43" s="3">
        <f>+'JAP IIP $'!B43+'KOR IIP $'!B43</f>
        <v>3215506081469.625</v>
      </c>
      <c r="C43" s="3">
        <f>+'JAP IIP $'!C43+'KOR IIP $'!C43</f>
        <v>677817259403.92468</v>
      </c>
      <c r="D43" s="3">
        <f>+'JAP IIP $'!D43+'KOR IIP $'!D43</f>
        <v>5932585267245.9707</v>
      </c>
      <c r="E43" s="3">
        <f>+'JAP IIP $'!E43+'KOR IIP $'!E43</f>
        <v>4962291689840.9727</v>
      </c>
      <c r="F43" s="3">
        <f>+'JAP IIP $'!F43+'KOR IIP $'!F43</f>
        <v>3195636398040.5459</v>
      </c>
      <c r="G43" s="3">
        <f>+'JAP IIP $'!G43+'KOR IIP $'!G43</f>
        <v>2980318755339.6064</v>
      </c>
      <c r="H43" s="3">
        <f>+'JAP IIP $'!H43+'KOR IIP $'!H43</f>
        <v>2736948865977.9546</v>
      </c>
      <c r="I43" s="3">
        <f>+'JAP IIP $'!I43+'KOR IIP $'!I43</f>
        <v>1981972938532.4937</v>
      </c>
      <c r="J43" s="3">
        <f>+'JAP IIP $'!J43+'KOR IIP $'!J43</f>
        <v>2777219520888.6367</v>
      </c>
      <c r="K43" s="3">
        <f>+'JAP IIP $'!K43+'KOR IIP $'!K43</f>
        <v>3273935840937.668</v>
      </c>
      <c r="L43" s="3">
        <f>+'JAP IIP $'!L43+'KOR IIP $'!L43</f>
        <v>1777952509639.4292</v>
      </c>
      <c r="M43" s="3">
        <f>+'JAP IIP $'!M43+'KOR IIP $'!M43</f>
        <v>4744200553731.1807</v>
      </c>
    </row>
    <row r="46" spans="1:13" x14ac:dyDescent="0.25">
      <c r="B46" t="s">
        <v>84</v>
      </c>
      <c r="C46" t="s">
        <v>88</v>
      </c>
      <c r="D46" t="s">
        <v>89</v>
      </c>
      <c r="E46" t="s">
        <v>90</v>
      </c>
      <c r="F46" t="s">
        <v>73</v>
      </c>
    </row>
    <row r="47" spans="1:13" x14ac:dyDescent="0.25">
      <c r="A47">
        <v>2015</v>
      </c>
      <c r="B47">
        <f>+B5-C5</f>
        <v>1081464011600.387</v>
      </c>
      <c r="C47">
        <f>+F5-G5</f>
        <v>-382955376877.27319</v>
      </c>
      <c r="D47">
        <f>+H5-I5</f>
        <v>1019003758346.1777</v>
      </c>
      <c r="E47">
        <f>+J5-K5</f>
        <v>-195404170011.47583</v>
      </c>
      <c r="F47">
        <f>+L5</f>
        <v>1609586358103.0315</v>
      </c>
    </row>
    <row r="48" spans="1:13" x14ac:dyDescent="0.25">
      <c r="A48">
        <v>2019</v>
      </c>
      <c r="B48">
        <f>+B21-C21</f>
        <v>1607337493865.71</v>
      </c>
      <c r="C48">
        <f>+F21-G21</f>
        <v>-89560388874.286621</v>
      </c>
      <c r="D48">
        <f>+H21-I21</f>
        <v>870958578763.38208</v>
      </c>
      <c r="E48">
        <f>+J21-K21</f>
        <v>-436761736655.2334</v>
      </c>
      <c r="F48">
        <f>+L21</f>
        <v>1697452620976.5359</v>
      </c>
    </row>
    <row r="49" spans="1:6" x14ac:dyDescent="0.25">
      <c r="A49">
        <v>2022</v>
      </c>
      <c r="B49">
        <f>+B33-C33</f>
        <v>1778922386090.5906</v>
      </c>
      <c r="C49">
        <f>+F33-G33</f>
        <v>160382123189.36084</v>
      </c>
      <c r="D49">
        <f>+H33-I33</f>
        <v>552887379502.26001</v>
      </c>
      <c r="E49">
        <f>+J33-K33</f>
        <v>-304528773001.39453</v>
      </c>
      <c r="F49">
        <f>+L33</f>
        <v>1562719584352.6484</v>
      </c>
    </row>
    <row r="50" spans="1:6" x14ac:dyDescent="0.25">
      <c r="A50">
        <v>2024</v>
      </c>
      <c r="B50">
        <f>+B41-C41</f>
        <v>2175223507609.8435</v>
      </c>
      <c r="C50">
        <f>+F41-G41</f>
        <v>357360607279.25879</v>
      </c>
      <c r="D50">
        <f>+H41-I41</f>
        <v>558214233553.37305</v>
      </c>
      <c r="E50">
        <f>+J41-K41</f>
        <v>-476718830020.30371</v>
      </c>
      <c r="F50">
        <f>+L41</f>
        <v>1618267501247.7734</v>
      </c>
    </row>
    <row r="52" spans="1:6" x14ac:dyDescent="0.25">
      <c r="A52" t="s">
        <v>96</v>
      </c>
      <c r="B52" s="5">
        <f>+B50-B48</f>
        <v>567886013744.13354</v>
      </c>
      <c r="C52" s="5">
        <f t="shared" ref="C52:F52" si="0">+C50-C48</f>
        <v>446920996153.54541</v>
      </c>
      <c r="D52" s="5">
        <f t="shared" si="0"/>
        <v>-312744345210.00903</v>
      </c>
      <c r="E52" s="5">
        <f t="shared" si="0"/>
        <v>-39957093365.070313</v>
      </c>
      <c r="F52" s="5">
        <f t="shared" si="0"/>
        <v>-79185119728.762451</v>
      </c>
    </row>
    <row r="53" spans="1:6" x14ac:dyDescent="0.25">
      <c r="A53" t="s">
        <v>97</v>
      </c>
      <c r="B53" s="5">
        <f>+'J&amp;K BOP $'!I97</f>
        <v>908762519810.29785</v>
      </c>
      <c r="C53" s="5">
        <f>+'J&amp;K BOP $'!J97</f>
        <v>207179484607.94037</v>
      </c>
      <c r="D53" s="5">
        <f>+'J&amp;K BOP $'!K97</f>
        <v>-78768019570.242752</v>
      </c>
      <c r="E53" s="5">
        <f>+'J&amp;K BOP $'!L97</f>
        <v>-194543223495.3222</v>
      </c>
      <c r="F53" s="5">
        <f>+'J&amp;K BOP $'!M97</f>
        <v>-15165162933.111242</v>
      </c>
    </row>
    <row r="54" spans="1:6" x14ac:dyDescent="0.25">
      <c r="A54" t="s">
        <v>98</v>
      </c>
      <c r="B54" s="5">
        <f>+B52-B53</f>
        <v>-340876506066.16431</v>
      </c>
      <c r="C54" s="5">
        <f t="shared" ref="C54:F54" si="1">+C52-C53</f>
        <v>239741511545.60504</v>
      </c>
      <c r="D54" s="5">
        <f t="shared" si="1"/>
        <v>-233976325639.7663</v>
      </c>
      <c r="E54" s="5">
        <f t="shared" si="1"/>
        <v>154586130130.25189</v>
      </c>
      <c r="F54" s="5">
        <f t="shared" si="1"/>
        <v>-64019956795.651207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1769E-A745-8043-9C3D-0F46C18B244F}">
  <dimension ref="A1:N43"/>
  <sheetViews>
    <sheetView topLeftCell="B18" workbookViewId="0">
      <selection activeCell="M43" sqref="M2:N43"/>
    </sheetView>
  </sheetViews>
  <sheetFormatPr defaultColWidth="11" defaultRowHeight="15.75" x14ac:dyDescent="0.25"/>
  <cols>
    <col min="13" max="13" width="17.375" bestFit="1" customWidth="1"/>
  </cols>
  <sheetData>
    <row r="1" spans="1:14" ht="141.75" x14ac:dyDescent="0.25">
      <c r="A1" s="1" t="s">
        <v>0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60</v>
      </c>
      <c r="M1" s="1" t="s">
        <v>68</v>
      </c>
    </row>
    <row r="2" spans="1:14" x14ac:dyDescent="0.25">
      <c r="A2" s="2">
        <v>42005</v>
      </c>
      <c r="B2" s="3">
        <f>+('JAP IIP $'!B2+'KOR IIP $'!B2)/('GDP $'!$B2+'GDP $'!$C2)*100</f>
        <v>21.067681723064329</v>
      </c>
      <c r="C2" s="3">
        <f>+('JAP IIP $'!C2+'KOR IIP $'!C2)/('GDP $'!$B2+'GDP $'!$C2)*100</f>
        <v>6.0990727434483194</v>
      </c>
      <c r="D2" s="3">
        <f>+('JAP IIP $'!D2+'KOR IIP $'!D2)/('GDP $'!$B2+'GDP $'!$C2)*100</f>
        <v>52.209071225782601</v>
      </c>
      <c r="E2" s="3">
        <f>+('JAP IIP $'!E2+'KOR IIP $'!E2)/('GDP $'!$B2+'GDP $'!$C2)*100</f>
        <v>43.873619903562521</v>
      </c>
      <c r="F2" s="3">
        <f>+('JAP IIP $'!F2+'KOR IIP $'!F2)/('GDP $'!$B2+'GDP $'!$C2)*100</f>
        <v>19.528692847266797</v>
      </c>
      <c r="G2" s="3">
        <f>+('JAP IIP $'!G2+'KOR IIP $'!G2)/('GDP $'!$B2+'GDP $'!$C2)*100</f>
        <v>26.212109687176905</v>
      </c>
      <c r="H2" s="3">
        <f>+('JAP IIP $'!H2+'KOR IIP $'!H2)/('GDP $'!$B2+'GDP $'!$C2)*100</f>
        <v>32.680378378400313</v>
      </c>
      <c r="I2" s="3">
        <f>+('JAP IIP $'!I2+'KOR IIP $'!I2)/('GDP $'!$B2+'GDP $'!$C2)*100</f>
        <v>17.661510176395463</v>
      </c>
      <c r="J2" s="3">
        <f>+('JAP IIP $'!J2+'KOR IIP $'!J2)/('GDP $'!$B2+'GDP $'!$C2)*100</f>
        <v>26.222112774116351</v>
      </c>
      <c r="K2" s="3">
        <f>+('JAP IIP $'!K2+'KOR IIP $'!K2)/('GDP $'!$B2+'GDP $'!$C2)*100</f>
        <v>27.915923612301626</v>
      </c>
      <c r="L2" s="3">
        <f>+('JAP IIP $'!L2+'KOR IIP $'!L2)/('GDP $'!$B2+'GDP $'!$C2)*100</f>
        <v>24.335895492982846</v>
      </c>
      <c r="M2" s="5">
        <f t="shared" ref="M2:M42" si="0">+B2+D2+J2+L2</f>
        <v>123.83476121594613</v>
      </c>
      <c r="N2" s="5">
        <f t="shared" ref="N2:N42" si="1">+C2+E2+K2</f>
        <v>77.888616259312471</v>
      </c>
    </row>
    <row r="3" spans="1:14" x14ac:dyDescent="0.25">
      <c r="A3" s="2">
        <v>42095</v>
      </c>
      <c r="B3" s="3">
        <f>+('JAP IIP $'!B3+'KOR IIP $'!B3)/('GDP $'!$B3+'GDP $'!$C3)*100</f>
        <v>21.057700450202844</v>
      </c>
      <c r="C3" s="3">
        <f>+('JAP IIP $'!C3+'KOR IIP $'!C3)/('GDP $'!$B3+'GDP $'!$C3)*100</f>
        <v>6.0612933741353761</v>
      </c>
      <c r="D3" s="3">
        <f>+('JAP IIP $'!D3+'KOR IIP $'!D3)/('GDP $'!$B3+'GDP $'!$C3)*100</f>
        <v>52.051021466441107</v>
      </c>
      <c r="E3" s="3">
        <f>+('JAP IIP $'!E3+'KOR IIP $'!E3)/('GDP $'!$B3+'GDP $'!$C3)*100</f>
        <v>44.001393796508978</v>
      </c>
      <c r="F3" s="3">
        <f>+('JAP IIP $'!F3+'KOR IIP $'!F3)/('GDP $'!$B3+'GDP $'!$C3)*100</f>
        <v>19.393755737414288</v>
      </c>
      <c r="G3" s="3">
        <f>+('JAP IIP $'!G3+'KOR IIP $'!G3)/('GDP $'!$B3+'GDP $'!$C3)*100</f>
        <v>26.108144981359978</v>
      </c>
      <c r="H3" s="3">
        <f>+('JAP IIP $'!H3+'KOR IIP $'!H3)/('GDP $'!$B3+'GDP $'!$C3)*100</f>
        <v>32.657265675339467</v>
      </c>
      <c r="I3" s="3">
        <f>+('JAP IIP $'!I3+'KOR IIP $'!I3)/('GDP $'!$B3+'GDP $'!$C3)*100</f>
        <v>17.893248882331687</v>
      </c>
      <c r="J3" s="3">
        <f>+('JAP IIP $'!J3+'KOR IIP $'!J3)/('GDP $'!$B3+'GDP $'!$C3)*100</f>
        <v>26.451794454127043</v>
      </c>
      <c r="K3" s="3">
        <f>+('JAP IIP $'!K3+'KOR IIP $'!K3)/('GDP $'!$B3+'GDP $'!$C3)*100</f>
        <v>29.070439168162292</v>
      </c>
      <c r="L3" s="3">
        <f>+('JAP IIP $'!L3+'KOR IIP $'!L3)/('GDP $'!$B3+'GDP $'!$C3)*100</f>
        <v>24.013343754571906</v>
      </c>
      <c r="M3" s="5">
        <f t="shared" si="0"/>
        <v>123.5738601253429</v>
      </c>
      <c r="N3" s="5">
        <f t="shared" si="1"/>
        <v>79.133126338806647</v>
      </c>
    </row>
    <row r="4" spans="1:14" x14ac:dyDescent="0.25">
      <c r="A4" s="2">
        <v>42186</v>
      </c>
      <c r="B4" s="3">
        <f>+('JAP IIP $'!B4+'KOR IIP $'!B4)/('GDP $'!$B4+'GDP $'!$C4)*100</f>
        <v>22.625094968978811</v>
      </c>
      <c r="C4" s="3">
        <f>+('JAP IIP $'!C4+'KOR IIP $'!C4)/('GDP $'!$B4+'GDP $'!$C4)*100</f>
        <v>6.1355572020227918</v>
      </c>
      <c r="D4" s="3">
        <f>+('JAP IIP $'!D4+'KOR IIP $'!D4)/('GDP $'!$B4+'GDP $'!$C4)*100</f>
        <v>55.259370607905765</v>
      </c>
      <c r="E4" s="3">
        <f>+('JAP IIP $'!E4+'KOR IIP $'!E4)/('GDP $'!$B4+'GDP $'!$C4)*100</f>
        <v>46.131522268245241</v>
      </c>
      <c r="F4" s="3">
        <f>+('JAP IIP $'!F4+'KOR IIP $'!F4)/('GDP $'!$B4+'GDP $'!$C4)*100</f>
        <v>20.753647120068031</v>
      </c>
      <c r="G4" s="3">
        <f>+('JAP IIP $'!G4+'KOR IIP $'!G4)/('GDP $'!$B4+'GDP $'!$C4)*100</f>
        <v>27.391675444325998</v>
      </c>
      <c r="H4" s="3">
        <f>+('JAP IIP $'!H4+'KOR IIP $'!H4)/('GDP $'!$B4+'GDP $'!$C4)*100</f>
        <v>34.505723487827908</v>
      </c>
      <c r="I4" s="3">
        <f>+('JAP IIP $'!I4+'KOR IIP $'!I4)/('GDP $'!$B4+'GDP $'!$C4)*100</f>
        <v>18.739846782905236</v>
      </c>
      <c r="J4" s="3">
        <f>+('JAP IIP $'!J4+'KOR IIP $'!J4)/('GDP $'!$B4+'GDP $'!$C4)*100</f>
        <v>27.931544627622124</v>
      </c>
      <c r="K4" s="3">
        <f>+('JAP IIP $'!K4+'KOR IIP $'!K4)/('GDP $'!$B4+'GDP $'!$C4)*100</f>
        <v>30.375125239949579</v>
      </c>
      <c r="L4" s="3">
        <f>+('JAP IIP $'!L4+'KOR IIP $'!L4)/('GDP $'!$B4+'GDP $'!$C4)*100</f>
        <v>25.382626923923073</v>
      </c>
      <c r="M4" s="5">
        <f t="shared" si="0"/>
        <v>131.19863712842979</v>
      </c>
      <c r="N4" s="5">
        <f t="shared" si="1"/>
        <v>82.642204710217612</v>
      </c>
    </row>
    <row r="5" spans="1:14" x14ac:dyDescent="0.25">
      <c r="A5" s="2">
        <v>42278</v>
      </c>
      <c r="B5" s="3">
        <f>+('JAP IIP $'!B5+'KOR IIP $'!B5)/('GDP $'!$B5+'GDP $'!$C5)*100</f>
        <v>24.411405799636864</v>
      </c>
      <c r="C5" s="3">
        <f>+('JAP IIP $'!C5+'KOR IIP $'!C5)/('GDP $'!$B5+'GDP $'!$C5)*100</f>
        <v>6.2771933906912549</v>
      </c>
      <c r="D5" s="3">
        <f>+('JAP IIP $'!D5+'KOR IIP $'!D5)/('GDP $'!$B5+'GDP $'!$C5)*100</f>
        <v>58.719992909764983</v>
      </c>
      <c r="E5" s="3">
        <f>+('JAP IIP $'!E5+'KOR IIP $'!E5)/('GDP $'!$B5+'GDP $'!$C5)*100</f>
        <v>48.054602028233873</v>
      </c>
      <c r="F5" s="3">
        <f>+('JAP IIP $'!F5+'KOR IIP $'!F5)/('GDP $'!$B5+'GDP $'!$C5)*100</f>
        <v>22.244265089165328</v>
      </c>
      <c r="G5" s="3">
        <f>+('JAP IIP $'!G5+'KOR IIP $'!G5)/('GDP $'!$B5+'GDP $'!$C5)*100</f>
        <v>28.665740120186882</v>
      </c>
      <c r="H5" s="3">
        <f>+('JAP IIP $'!H5+'KOR IIP $'!H5)/('GDP $'!$B5+'GDP $'!$C5)*100</f>
        <v>36.475727874710358</v>
      </c>
      <c r="I5" s="3">
        <f>+('JAP IIP $'!I5+'KOR IIP $'!I5)/('GDP $'!$B5+'GDP $'!$C5)*100</f>
        <v>19.388861921567948</v>
      </c>
      <c r="J5" s="3">
        <f>+('JAP IIP $'!J5+'KOR IIP $'!J5)/('GDP $'!$B5+'GDP $'!$C5)*100</f>
        <v>29.619436340458872</v>
      </c>
      <c r="K5" s="3">
        <f>+('JAP IIP $'!K5+'KOR IIP $'!K5)/('GDP $'!$B5+'GDP $'!$C5)*100</f>
        <v>32.896013911762452</v>
      </c>
      <c r="L5" s="3">
        <f>+('JAP IIP $'!L5+'KOR IIP $'!L5)/('GDP $'!$B5+'GDP $'!$C5)*100</f>
        <v>26.989877236124865</v>
      </c>
      <c r="M5" s="5">
        <f t="shared" si="0"/>
        <v>139.74071228598558</v>
      </c>
      <c r="N5" s="5">
        <f t="shared" si="1"/>
        <v>87.227809330687577</v>
      </c>
    </row>
    <row r="6" spans="1:14" x14ac:dyDescent="0.25">
      <c r="A6" s="2">
        <v>42370</v>
      </c>
      <c r="B6" s="3">
        <f>+('JAP IIP $'!B6+'KOR IIP $'!B6)/('GDP $'!$B6+'GDP $'!$C6)*100</f>
        <v>24.734163505652873</v>
      </c>
      <c r="C6" s="3">
        <f>+('JAP IIP $'!C6+'KOR IIP $'!C6)/('GDP $'!$B6+'GDP $'!$C6)*100</f>
        <v>6.340996979001269</v>
      </c>
      <c r="D6" s="3">
        <f>+('JAP IIP $'!D6+'KOR IIP $'!D6)/('GDP $'!$B6+'GDP $'!$C6)*100</f>
        <v>60.636032100182327</v>
      </c>
      <c r="E6" s="3">
        <f>+('JAP IIP $'!E6+'KOR IIP $'!E6)/('GDP $'!$B6+'GDP $'!$C6)*100</f>
        <v>52.363988798293761</v>
      </c>
      <c r="F6" s="3">
        <f>+('JAP IIP $'!F6+'KOR IIP $'!F6)/('GDP $'!$B6+'GDP $'!$C6)*100</f>
        <v>23.643476691048679</v>
      </c>
      <c r="G6" s="3">
        <f>+('JAP IIP $'!G6+'KOR IIP $'!G6)/('GDP $'!$B6+'GDP $'!$C6)*100</f>
        <v>32.174790463838384</v>
      </c>
      <c r="H6" s="3">
        <f>+('JAP IIP $'!H6+'KOR IIP $'!H6)/('GDP $'!$B6+'GDP $'!$C6)*100</f>
        <v>36.992555409017896</v>
      </c>
      <c r="I6" s="3">
        <f>+('JAP IIP $'!I6+'KOR IIP $'!I6)/('GDP $'!$B6+'GDP $'!$C6)*100</f>
        <v>20.189198295581868</v>
      </c>
      <c r="J6" s="3">
        <f>+('JAP IIP $'!J6+'KOR IIP $'!J6)/('GDP $'!$B6+'GDP $'!$C6)*100</f>
        <v>29.353860033088917</v>
      </c>
      <c r="K6" s="3">
        <f>+('JAP IIP $'!K6+'KOR IIP $'!K6)/('GDP $'!$B6+'GDP $'!$C6)*100</f>
        <v>32.422770603132257</v>
      </c>
      <c r="L6" s="3">
        <f>+('JAP IIP $'!L6+'KOR IIP $'!L6)/('GDP $'!$B6+'GDP $'!$C6)*100</f>
        <v>26.82382120450243</v>
      </c>
      <c r="M6" s="5">
        <f t="shared" si="0"/>
        <v>141.54787684342654</v>
      </c>
      <c r="N6" s="5">
        <f t="shared" si="1"/>
        <v>91.127756380427286</v>
      </c>
    </row>
    <row r="7" spans="1:14" x14ac:dyDescent="0.25">
      <c r="A7" s="2">
        <v>42461</v>
      </c>
      <c r="B7" s="3">
        <f>+('JAP IIP $'!B7+'KOR IIP $'!B7)/('GDP $'!$B7+'GDP $'!$C7)*100</f>
        <v>25.384439040817973</v>
      </c>
      <c r="C7" s="3">
        <f>+('JAP IIP $'!C7+'KOR IIP $'!C7)/('GDP $'!$B7+'GDP $'!$C7)*100</f>
        <v>6.1946901895113928</v>
      </c>
      <c r="D7" s="3">
        <f>+('JAP IIP $'!D7+'KOR IIP $'!D7)/('GDP $'!$B7+'GDP $'!$C7)*100</f>
        <v>60.623191183073999</v>
      </c>
      <c r="E7" s="3">
        <f>+('JAP IIP $'!E7+'KOR IIP $'!E7)/('GDP $'!$B7+'GDP $'!$C7)*100</f>
        <v>52.858461575884533</v>
      </c>
      <c r="F7" s="3">
        <f>+('JAP IIP $'!F7+'KOR IIP $'!F7)/('GDP $'!$B7+'GDP $'!$C7)*100</f>
        <v>23.682618649001292</v>
      </c>
      <c r="G7" s="3">
        <f>+('JAP IIP $'!G7+'KOR IIP $'!G7)/('GDP $'!$B7+'GDP $'!$C7)*100</f>
        <v>33.216825158893428</v>
      </c>
      <c r="H7" s="3">
        <f>+('JAP IIP $'!H7+'KOR IIP $'!H7)/('GDP $'!$B7+'GDP $'!$C7)*100</f>
        <v>36.940572485158562</v>
      </c>
      <c r="I7" s="3">
        <f>+('JAP IIP $'!I7+'KOR IIP $'!I7)/('GDP $'!$B7+'GDP $'!$C7)*100</f>
        <v>19.64163647806879</v>
      </c>
      <c r="J7" s="3">
        <f>+('JAP IIP $'!J7+'KOR IIP $'!J7)/('GDP $'!$B7+'GDP $'!$C7)*100</f>
        <v>28.991854433286278</v>
      </c>
      <c r="K7" s="3">
        <f>+('JAP IIP $'!K7+'KOR IIP $'!K7)/('GDP $'!$B7+'GDP $'!$C7)*100</f>
        <v>32.845528565200823</v>
      </c>
      <c r="L7" s="3">
        <f>+('JAP IIP $'!L7+'KOR IIP $'!L7)/('GDP $'!$B7+'GDP $'!$C7)*100</f>
        <v>26.843613119666522</v>
      </c>
      <c r="M7" s="5">
        <f t="shared" si="0"/>
        <v>141.84309777684476</v>
      </c>
      <c r="N7" s="5">
        <f t="shared" si="1"/>
        <v>91.898680330596747</v>
      </c>
    </row>
    <row r="8" spans="1:14" x14ac:dyDescent="0.25">
      <c r="A8" s="2">
        <v>42552</v>
      </c>
      <c r="B8" s="3">
        <f>+('JAP IIP $'!B8+'KOR IIP $'!B8)/('GDP $'!$B8+'GDP $'!$C8)*100</f>
        <v>25.331625216123605</v>
      </c>
      <c r="C8" s="3">
        <f>+('JAP IIP $'!C8+'KOR IIP $'!C8)/('GDP $'!$B8+'GDP $'!$C8)*100</f>
        <v>6.2717018965722851</v>
      </c>
      <c r="D8" s="3">
        <f>+('JAP IIP $'!D8+'KOR IIP $'!D8)/('GDP $'!$B8+'GDP $'!$C8)*100</f>
        <v>60.896754622013148</v>
      </c>
      <c r="E8" s="3">
        <f>+('JAP IIP $'!E8+'KOR IIP $'!E8)/('GDP $'!$B8+'GDP $'!$C8)*100</f>
        <v>50.635646798808246</v>
      </c>
      <c r="F8" s="3">
        <f>+('JAP IIP $'!F8+'KOR IIP $'!F8)/('GDP $'!$B8+'GDP $'!$C8)*100</f>
        <v>23.391488076768912</v>
      </c>
      <c r="G8" s="3">
        <f>+('JAP IIP $'!G8+'KOR IIP $'!G8)/('GDP $'!$B8+'GDP $'!$C8)*100</f>
        <v>29.982382450327822</v>
      </c>
      <c r="H8" s="3">
        <f>+('JAP IIP $'!H8+'KOR IIP $'!H8)/('GDP $'!$B8+'GDP $'!$C8)*100</f>
        <v>37.505266545234242</v>
      </c>
      <c r="I8" s="3">
        <f>+('JAP IIP $'!I8+'KOR IIP $'!I8)/('GDP $'!$B8+'GDP $'!$C8)*100</f>
        <v>20.653264313661232</v>
      </c>
      <c r="J8" s="3">
        <f>+('JAP IIP $'!J8+'KOR IIP $'!J8)/('GDP $'!$B8+'GDP $'!$C8)*100</f>
        <v>28.542373889963564</v>
      </c>
      <c r="K8" s="3">
        <f>+('JAP IIP $'!K8+'KOR IIP $'!K8)/('GDP $'!$B8+'GDP $'!$C8)*100</f>
        <v>33.013869207010082</v>
      </c>
      <c r="L8" s="3">
        <f>+('JAP IIP $'!L8+'KOR IIP $'!L8)/('GDP $'!$B8+'GDP $'!$C8)*100</f>
        <v>26.572169689688963</v>
      </c>
      <c r="M8" s="5">
        <f t="shared" si="0"/>
        <v>141.34292341778928</v>
      </c>
      <c r="N8" s="5">
        <f t="shared" si="1"/>
        <v>89.921217902390623</v>
      </c>
    </row>
    <row r="9" spans="1:14" x14ac:dyDescent="0.25">
      <c r="A9" s="2">
        <v>42644</v>
      </c>
      <c r="B9" s="3">
        <f>+('JAP IIP $'!B9+'KOR IIP $'!B9)/('GDP $'!$B9+'GDP $'!$C9)*100</f>
        <v>25.80983330789698</v>
      </c>
      <c r="C9" s="3">
        <f>+('JAP IIP $'!C9+'KOR IIP $'!C9)/('GDP $'!$B9+'GDP $'!$C9)*100</f>
        <v>6.2932764793397826</v>
      </c>
      <c r="D9" s="3">
        <f>+('JAP IIP $'!D9+'KOR IIP $'!D9)/('GDP $'!$B9+'GDP $'!$C9)*100</f>
        <v>61.648916766740804</v>
      </c>
      <c r="E9" s="3">
        <f>+('JAP IIP $'!E9+'KOR IIP $'!E9)/('GDP $'!$B9+'GDP $'!$C9)*100</f>
        <v>52.694472943197134</v>
      </c>
      <c r="F9" s="3">
        <f>+('JAP IIP $'!F9+'KOR IIP $'!F9)/('GDP $'!$B9+'GDP $'!$C9)*100</f>
        <v>23.855164711348134</v>
      </c>
      <c r="G9" s="3">
        <f>+('JAP IIP $'!G9+'KOR IIP $'!G9)/('GDP $'!$B9+'GDP $'!$C9)*100</f>
        <v>31.340634747272954</v>
      </c>
      <c r="H9" s="3">
        <f>+('JAP IIP $'!H9+'KOR IIP $'!H9)/('GDP $'!$B9+'GDP $'!$C9)*100</f>
        <v>37.79375210429572</v>
      </c>
      <c r="I9" s="3">
        <f>+('JAP IIP $'!I9+'KOR IIP $'!I9)/('GDP $'!$B9+'GDP $'!$C9)*100</f>
        <v>21.353838208143181</v>
      </c>
      <c r="J9" s="3">
        <f>+('JAP IIP $'!J9+'KOR IIP $'!J9)/('GDP $'!$B9+'GDP $'!$C9)*100</f>
        <v>29.325788822311942</v>
      </c>
      <c r="K9" s="3">
        <f>+('JAP IIP $'!K9+'KOR IIP $'!K9)/('GDP $'!$B9+'GDP $'!$C9)*100</f>
        <v>34.034017911935031</v>
      </c>
      <c r="L9" s="3">
        <f>+('JAP IIP $'!L9+'KOR IIP $'!L9)/('GDP $'!$B9+'GDP $'!$C9)*100</f>
        <v>26.225023038928658</v>
      </c>
      <c r="M9" s="5">
        <f t="shared" si="0"/>
        <v>143.00956193587839</v>
      </c>
      <c r="N9" s="5">
        <f t="shared" si="1"/>
        <v>93.021767334471946</v>
      </c>
    </row>
    <row r="10" spans="1:14" x14ac:dyDescent="0.25">
      <c r="A10" s="2">
        <v>42736</v>
      </c>
      <c r="B10" s="3">
        <f>+('JAP IIP $'!B10+'KOR IIP $'!B10)/('GDP $'!$B10+'GDP $'!$C10)*100</f>
        <v>25.493096784903781</v>
      </c>
      <c r="C10" s="3">
        <f>+('JAP IIP $'!C10+'KOR IIP $'!C10)/('GDP $'!$B10+'GDP $'!$C10)*100</f>
        <v>6.7696458883555826</v>
      </c>
      <c r="D10" s="3">
        <f>+('JAP IIP $'!D10+'KOR IIP $'!D10)/('GDP $'!$B10+'GDP $'!$C10)*100</f>
        <v>62.37352055713454</v>
      </c>
      <c r="E10" s="3">
        <f>+('JAP IIP $'!E10+'KOR IIP $'!E10)/('GDP $'!$B10+'GDP $'!$C10)*100</f>
        <v>50.57821338218055</v>
      </c>
      <c r="F10" s="3">
        <f>+('JAP IIP $'!F10+'KOR IIP $'!F10)/('GDP $'!$B10+'GDP $'!$C10)*100</f>
        <v>24.053909700699268</v>
      </c>
      <c r="G10" s="3">
        <f>+('JAP IIP $'!G10+'KOR IIP $'!G10)/('GDP $'!$B10+'GDP $'!$C10)*100</f>
        <v>28.913075845074971</v>
      </c>
      <c r="H10" s="3">
        <f>+('JAP IIP $'!H10+'KOR IIP $'!H10)/('GDP $'!$B10+'GDP $'!$C10)*100</f>
        <v>38.319610856322015</v>
      </c>
      <c r="I10" s="3">
        <f>+('JAP IIP $'!I10+'KOR IIP $'!I10)/('GDP $'!$B10+'GDP $'!$C10)*100</f>
        <v>21.665137499820457</v>
      </c>
      <c r="J10" s="3">
        <f>+('JAP IIP $'!J10+'KOR IIP $'!J10)/('GDP $'!$B10+'GDP $'!$C10)*100</f>
        <v>27.934117352433287</v>
      </c>
      <c r="K10" s="3">
        <f>+('JAP IIP $'!K10+'KOR IIP $'!K10)/('GDP $'!$B10+'GDP $'!$C10)*100</f>
        <v>33.342065520447726</v>
      </c>
      <c r="L10" s="3">
        <f>+('JAP IIP $'!L10+'KOR IIP $'!L10)/('GDP $'!$B10+'GDP $'!$C10)*100</f>
        <v>25.175317082742438</v>
      </c>
      <c r="M10" s="5">
        <f t="shared" si="0"/>
        <v>140.97605177721405</v>
      </c>
      <c r="N10" s="5">
        <f t="shared" si="1"/>
        <v>90.689924790983866</v>
      </c>
    </row>
    <row r="11" spans="1:14" x14ac:dyDescent="0.25">
      <c r="A11" s="2">
        <v>42826</v>
      </c>
      <c r="B11" s="3">
        <f>+('JAP IIP $'!B11+'KOR IIP $'!B11)/('GDP $'!$B11+'GDP $'!$C11)*100</f>
        <v>23.684508202100169</v>
      </c>
      <c r="C11" s="3">
        <f>+('JAP IIP $'!C11+'KOR IIP $'!C11)/('GDP $'!$B11+'GDP $'!$C11)*100</f>
        <v>6.7603060375320556</v>
      </c>
      <c r="D11" s="3">
        <f>+('JAP IIP $'!D11+'KOR IIP $'!D11)/('GDP $'!$B11+'GDP $'!$C11)*100</f>
        <v>59.210499362675925</v>
      </c>
      <c r="E11" s="3">
        <f>+('JAP IIP $'!E11+'KOR IIP $'!E11)/('GDP $'!$B11+'GDP $'!$C11)*100</f>
        <v>48.734563975346148</v>
      </c>
      <c r="F11" s="3">
        <f>+('JAP IIP $'!F11+'KOR IIP $'!F11)/('GDP $'!$B11+'GDP $'!$C11)*100</f>
        <v>22.665422924117713</v>
      </c>
      <c r="G11" s="3">
        <f>+('JAP IIP $'!G11+'KOR IIP $'!G11)/('GDP $'!$B11+'GDP $'!$C11)*100</f>
        <v>27.098262482907877</v>
      </c>
      <c r="H11" s="3">
        <f>+('JAP IIP $'!H11+'KOR IIP $'!H11)/('GDP $'!$B11+'GDP $'!$C11)*100</f>
        <v>36.545076390163032</v>
      </c>
      <c r="I11" s="3">
        <f>+('JAP IIP $'!I11+'KOR IIP $'!I11)/('GDP $'!$B11+'GDP $'!$C11)*100</f>
        <v>21.636301553038646</v>
      </c>
      <c r="J11" s="3">
        <f>+('JAP IIP $'!J11+'KOR IIP $'!J11)/('GDP $'!$B11+'GDP $'!$C11)*100</f>
        <v>28.009416884515765</v>
      </c>
      <c r="K11" s="3">
        <f>+('JAP IIP $'!K11+'KOR IIP $'!K11)/('GDP $'!$B11+'GDP $'!$C11)*100</f>
        <v>33.096532325066455</v>
      </c>
      <c r="L11" s="3">
        <f>+('JAP IIP $'!L11+'KOR IIP $'!L11)/('GDP $'!$B11+'GDP $'!$C11)*100</f>
        <v>23.25234986806613</v>
      </c>
      <c r="M11" s="5">
        <f t="shared" si="0"/>
        <v>134.15677431735799</v>
      </c>
      <c r="N11" s="5">
        <f t="shared" si="1"/>
        <v>88.591402337944658</v>
      </c>
    </row>
    <row r="12" spans="1:14" x14ac:dyDescent="0.25">
      <c r="A12" s="2">
        <v>42917</v>
      </c>
      <c r="B12" s="3">
        <f>+('JAP IIP $'!B12+'KOR IIP $'!B12)/('GDP $'!$B12+'GDP $'!$C12)*100</f>
        <v>24.042983305611607</v>
      </c>
      <c r="C12" s="3">
        <f>+('JAP IIP $'!C12+'KOR IIP $'!C12)/('GDP $'!$B12+'GDP $'!$C12)*100</f>
        <v>6.8013290660645263</v>
      </c>
      <c r="D12" s="3">
        <f>+('JAP IIP $'!D12+'KOR IIP $'!D12)/('GDP $'!$B12+'GDP $'!$C12)*100</f>
        <v>60.121099061001502</v>
      </c>
      <c r="E12" s="3">
        <f>+('JAP IIP $'!E12+'KOR IIP $'!E12)/('GDP $'!$B12+'GDP $'!$C12)*100</f>
        <v>50.205373963451251</v>
      </c>
      <c r="F12" s="3">
        <f>+('JAP IIP $'!F12+'KOR IIP $'!F12)/('GDP $'!$B12+'GDP $'!$C12)*100</f>
        <v>23.270042192118474</v>
      </c>
      <c r="G12" s="3">
        <f>+('JAP IIP $'!G12+'KOR IIP $'!G12)/('GDP $'!$B12+'GDP $'!$C12)*100</f>
        <v>28.517599592858161</v>
      </c>
      <c r="H12" s="3">
        <f>+('JAP IIP $'!H12+'KOR IIP $'!H12)/('GDP $'!$B12+'GDP $'!$C12)*100</f>
        <v>36.851056868873563</v>
      </c>
      <c r="I12" s="3">
        <f>+('JAP IIP $'!I12+'KOR IIP $'!I12)/('GDP $'!$B12+'GDP $'!$C12)*100</f>
        <v>21.687774334824013</v>
      </c>
      <c r="J12" s="3">
        <f>+('JAP IIP $'!J12+'KOR IIP $'!J12)/('GDP $'!$B12+'GDP $'!$C12)*100</f>
        <v>27.309751794119652</v>
      </c>
      <c r="K12" s="3">
        <f>+('JAP IIP $'!K12+'KOR IIP $'!K12)/('GDP $'!$B12+'GDP $'!$C12)*100</f>
        <v>32.287613942031221</v>
      </c>
      <c r="L12" s="3">
        <f>+('JAP IIP $'!L12+'KOR IIP $'!L12)/('GDP $'!$B12+'GDP $'!$C12)*100</f>
        <v>22.654884229082977</v>
      </c>
      <c r="M12" s="5">
        <f t="shared" si="0"/>
        <v>134.12871838981573</v>
      </c>
      <c r="N12" s="5">
        <f t="shared" si="1"/>
        <v>89.294316971547005</v>
      </c>
    </row>
    <row r="13" spans="1:14" x14ac:dyDescent="0.25">
      <c r="A13" s="2">
        <v>43009</v>
      </c>
      <c r="B13" s="3">
        <f>+('JAP IIP $'!B13+'KOR IIP $'!B13)/('GDP $'!$B13+'GDP $'!$C13)*100</f>
        <v>26.422220894324273</v>
      </c>
      <c r="C13" s="3">
        <f>+('JAP IIP $'!C13+'KOR IIP $'!C13)/('GDP $'!$B13+'GDP $'!$C13)*100</f>
        <v>7.1529797587975477</v>
      </c>
      <c r="D13" s="3">
        <f>+('JAP IIP $'!D13+'KOR IIP $'!D13)/('GDP $'!$B13+'GDP $'!$C13)*100</f>
        <v>64.579500872230383</v>
      </c>
      <c r="E13" s="3">
        <f>+('JAP IIP $'!E13+'KOR IIP $'!E13)/('GDP $'!$B13+'GDP $'!$C13)*100</f>
        <v>54.027818417964333</v>
      </c>
      <c r="F13" s="3">
        <f>+('JAP IIP $'!F13+'KOR IIP $'!F13)/('GDP $'!$B13+'GDP $'!$C13)*100</f>
        <v>25.311994713215629</v>
      </c>
      <c r="G13" s="3">
        <f>+('JAP IIP $'!G13+'KOR IIP $'!G13)/('GDP $'!$B13+'GDP $'!$C13)*100</f>
        <v>32.041105780891371</v>
      </c>
      <c r="H13" s="3">
        <f>+('JAP IIP $'!H13+'KOR IIP $'!H13)/('GDP $'!$B13+'GDP $'!$C13)*100</f>
        <v>39.267506207102926</v>
      </c>
      <c r="I13" s="3">
        <f>+('JAP IIP $'!I13+'KOR IIP $'!I13)/('GDP $'!$B13+'GDP $'!$C13)*100</f>
        <v>21.986712649121642</v>
      </c>
      <c r="J13" s="3">
        <f>+('JAP IIP $'!J13+'KOR IIP $'!J13)/('GDP $'!$B13+'GDP $'!$C13)*100</f>
        <v>30.906134406442604</v>
      </c>
      <c r="K13" s="3">
        <f>+('JAP IIP $'!K13+'KOR IIP $'!K13)/('GDP $'!$B13+'GDP $'!$C13)*100</f>
        <v>36.731814411770152</v>
      </c>
      <c r="L13" s="3">
        <f>+('JAP IIP $'!L13+'KOR IIP $'!L13)/('GDP $'!$B13+'GDP $'!$C13)*100</f>
        <v>24.645196780896324</v>
      </c>
      <c r="M13" s="5">
        <f t="shared" si="0"/>
        <v>146.55305295389357</v>
      </c>
      <c r="N13" s="5">
        <f t="shared" si="1"/>
        <v>97.912612588532028</v>
      </c>
    </row>
    <row r="14" spans="1:14" x14ac:dyDescent="0.25">
      <c r="A14" s="2">
        <v>43101</v>
      </c>
      <c r="B14" s="3">
        <f>+('JAP IIP $'!B14+'KOR IIP $'!B14)/('GDP $'!$B14+'GDP $'!$C14)*100</f>
        <v>26.654321889381166</v>
      </c>
      <c r="C14" s="3">
        <f>+('JAP IIP $'!C14+'KOR IIP $'!C14)/('GDP $'!$B14+'GDP $'!$C14)*100</f>
        <v>7.1281192509702054</v>
      </c>
      <c r="D14" s="3">
        <f>+('JAP IIP $'!D14+'KOR IIP $'!D14)/('GDP $'!$B14+'GDP $'!$C14)*100</f>
        <v>63.236316977728315</v>
      </c>
      <c r="E14" s="3">
        <f>+('JAP IIP $'!E14+'KOR IIP $'!E14)/('GDP $'!$B14+'GDP $'!$C14)*100</f>
        <v>54.365931174233772</v>
      </c>
      <c r="F14" s="3">
        <f>+('JAP IIP $'!F14+'KOR IIP $'!F14)/('GDP $'!$B14+'GDP $'!$C14)*100</f>
        <v>25.830855353610975</v>
      </c>
      <c r="G14" s="3">
        <f>+('JAP IIP $'!G14+'KOR IIP $'!G14)/('GDP $'!$B14+'GDP $'!$C14)*100</f>
        <v>32.037642112200331</v>
      </c>
      <c r="H14" s="3">
        <f>+('JAP IIP $'!H14+'KOR IIP $'!H14)/('GDP $'!$B14+'GDP $'!$C14)*100</f>
        <v>37.405461624139505</v>
      </c>
      <c r="I14" s="3">
        <f>+('JAP IIP $'!I14+'KOR IIP $'!I14)/('GDP $'!$B14+'GDP $'!$C14)*100</f>
        <v>22.328289027510838</v>
      </c>
      <c r="J14" s="3">
        <f>+('JAP IIP $'!J14+'KOR IIP $'!J14)/('GDP $'!$B14+'GDP $'!$C14)*100</f>
        <v>28.81583659157122</v>
      </c>
      <c r="K14" s="3">
        <f>+('JAP IIP $'!K14+'KOR IIP $'!K14)/('GDP $'!$B14+'GDP $'!$C14)*100</f>
        <v>33.658733787210714</v>
      </c>
      <c r="L14" s="3">
        <f>+('JAP IIP $'!L14+'KOR IIP $'!L14)/('GDP $'!$B14+'GDP $'!$C14)*100</f>
        <v>23.854589275317164</v>
      </c>
      <c r="M14" s="5">
        <f t="shared" si="0"/>
        <v>142.56106473399785</v>
      </c>
      <c r="N14" s="5">
        <f t="shared" si="1"/>
        <v>95.152784212414701</v>
      </c>
    </row>
    <row r="15" spans="1:14" x14ac:dyDescent="0.25">
      <c r="A15" s="2">
        <v>43191</v>
      </c>
      <c r="B15" s="3">
        <f>+('JAP IIP $'!B15+'KOR IIP $'!B15)/('GDP $'!$B15+'GDP $'!$C15)*100</f>
        <v>27.033090672989594</v>
      </c>
      <c r="C15" s="3">
        <f>+('JAP IIP $'!C15+'KOR IIP $'!C15)/('GDP $'!$B15+'GDP $'!$C15)*100</f>
        <v>7.0328780889435425</v>
      </c>
      <c r="D15" s="3">
        <f>+('JAP IIP $'!D15+'KOR IIP $'!D15)/('GDP $'!$B15+'GDP $'!$C15)*100</f>
        <v>64.068071574046925</v>
      </c>
      <c r="E15" s="3">
        <f>+('JAP IIP $'!E15+'KOR IIP $'!E15)/('GDP $'!$B15+'GDP $'!$C15)*100</f>
        <v>54.846280208076926</v>
      </c>
      <c r="F15" s="3">
        <f>+('JAP IIP $'!F15+'KOR IIP $'!F15)/('GDP $'!$B15+'GDP $'!$C15)*100</f>
        <v>26.243265156927801</v>
      </c>
      <c r="G15" s="3">
        <f>+('JAP IIP $'!G15+'KOR IIP $'!G15)/('GDP $'!$B15+'GDP $'!$C15)*100</f>
        <v>32.355985498332821</v>
      </c>
      <c r="H15" s="3">
        <f>+('JAP IIP $'!H15+'KOR IIP $'!H15)/('GDP $'!$B15+'GDP $'!$C15)*100</f>
        <v>37.824806370847732</v>
      </c>
      <c r="I15" s="3">
        <f>+('JAP IIP $'!I15+'KOR IIP $'!I15)/('GDP $'!$B15+'GDP $'!$C15)*100</f>
        <v>22.490294767522403</v>
      </c>
      <c r="J15" s="3">
        <f>+('JAP IIP $'!J15+'KOR IIP $'!J15)/('GDP $'!$B15+'GDP $'!$C15)*100</f>
        <v>29.199257893083185</v>
      </c>
      <c r="K15" s="3">
        <f>+('JAP IIP $'!K15+'KOR IIP $'!K15)/('GDP $'!$B15+'GDP $'!$C15)*100</f>
        <v>34.318366758555008</v>
      </c>
      <c r="L15" s="3">
        <f>+('JAP IIP $'!L15+'KOR IIP $'!L15)/('GDP $'!$B15+'GDP $'!$C15)*100</f>
        <v>24.082171913124416</v>
      </c>
      <c r="M15" s="5">
        <f t="shared" si="0"/>
        <v>144.38259205324411</v>
      </c>
      <c r="N15" s="5">
        <f t="shared" si="1"/>
        <v>96.197525055575483</v>
      </c>
    </row>
    <row r="16" spans="1:14" x14ac:dyDescent="0.25">
      <c r="A16" s="2">
        <v>43282</v>
      </c>
      <c r="B16" s="3">
        <f>+('JAP IIP $'!B16+'KOR IIP $'!B16)/('GDP $'!$B16+'GDP $'!$C16)*100</f>
        <v>28.322360237664679</v>
      </c>
      <c r="C16" s="3">
        <f>+('JAP IIP $'!C16+'KOR IIP $'!C16)/('GDP $'!$B16+'GDP $'!$C16)*100</f>
        <v>7.2499443825081027</v>
      </c>
      <c r="D16" s="3">
        <f>+('JAP IIP $'!D16+'KOR IIP $'!D16)/('GDP $'!$B16+'GDP $'!$C16)*100</f>
        <v>67.308136105708101</v>
      </c>
      <c r="E16" s="3">
        <f>+('JAP IIP $'!E16+'KOR IIP $'!E16)/('GDP $'!$B16+'GDP $'!$C16)*100</f>
        <v>57.854853985817257</v>
      </c>
      <c r="F16" s="3">
        <f>+('JAP IIP $'!F16+'KOR IIP $'!F16)/('GDP $'!$B16+'GDP $'!$C16)*100</f>
        <v>27.974221375084813</v>
      </c>
      <c r="G16" s="3">
        <f>+('JAP IIP $'!G16+'KOR IIP $'!G16)/('GDP $'!$B16+'GDP $'!$C16)*100</f>
        <v>34.133048294933907</v>
      </c>
      <c r="H16" s="3">
        <f>+('JAP IIP $'!H16+'KOR IIP $'!H16)/('GDP $'!$B16+'GDP $'!$C16)*100</f>
        <v>39.333914730613905</v>
      </c>
      <c r="I16" s="3">
        <f>+('JAP IIP $'!I16+'KOR IIP $'!I16)/('GDP $'!$B16+'GDP $'!$C16)*100</f>
        <v>23.721805655258493</v>
      </c>
      <c r="J16" s="3">
        <f>+('JAP IIP $'!J16+'KOR IIP $'!J16)/('GDP $'!$B16+'GDP $'!$C16)*100</f>
        <v>30.27086784892818</v>
      </c>
      <c r="K16" s="3">
        <f>+('JAP IIP $'!K16+'KOR IIP $'!K16)/('GDP $'!$B16+'GDP $'!$C16)*100</f>
        <v>35.312668880742933</v>
      </c>
      <c r="L16" s="3">
        <f>+('JAP IIP $'!L16+'KOR IIP $'!L16)/('GDP $'!$B16+'GDP $'!$C16)*100</f>
        <v>24.797629228937829</v>
      </c>
      <c r="M16" s="5">
        <f t="shared" si="0"/>
        <v>150.69899342123878</v>
      </c>
      <c r="N16" s="5">
        <f t="shared" si="1"/>
        <v>100.4174672490683</v>
      </c>
    </row>
    <row r="17" spans="1:14" x14ac:dyDescent="0.25">
      <c r="A17" s="2">
        <v>43374</v>
      </c>
      <c r="B17" s="3">
        <f>+('JAP IIP $'!B17+'KOR IIP $'!B17)/('GDP $'!$B17+'GDP $'!$C17)*100</f>
        <v>29.234953877392549</v>
      </c>
      <c r="C17" s="3">
        <f>+('JAP IIP $'!C17+'KOR IIP $'!C17)/('GDP $'!$B17+'GDP $'!$C17)*100</f>
        <v>7.35976221923897</v>
      </c>
      <c r="D17" s="3">
        <f>+('JAP IIP $'!D17+'KOR IIP $'!D17)/('GDP $'!$B17+'GDP $'!$C17)*100</f>
        <v>68.10788127197381</v>
      </c>
      <c r="E17" s="3">
        <f>+('JAP IIP $'!E17+'KOR IIP $'!E17)/('GDP $'!$B17+'GDP $'!$C17)*100</f>
        <v>59.228742951943225</v>
      </c>
      <c r="F17" s="3">
        <f>+('JAP IIP $'!F17+'KOR IIP $'!F17)/('GDP $'!$B17+'GDP $'!$C17)*100</f>
        <v>28.771581228365822</v>
      </c>
      <c r="G17" s="3">
        <f>+('JAP IIP $'!G17+'KOR IIP $'!G17)/('GDP $'!$B17+'GDP $'!$C17)*100</f>
        <v>35.186557920011154</v>
      </c>
      <c r="H17" s="3">
        <f>+('JAP IIP $'!H17+'KOR IIP $'!H17)/('GDP $'!$B17+'GDP $'!$C17)*100</f>
        <v>39.33630009180149</v>
      </c>
      <c r="I17" s="3">
        <f>+('JAP IIP $'!I17+'KOR IIP $'!I17)/('GDP $'!$B17+'GDP $'!$C17)*100</f>
        <v>24.042185043974019</v>
      </c>
      <c r="J17" s="3">
        <f>+('JAP IIP $'!J17+'KOR IIP $'!J17)/('GDP $'!$B17+'GDP $'!$C17)*100</f>
        <v>30.55640503594018</v>
      </c>
      <c r="K17" s="3">
        <f>+('JAP IIP $'!K17+'KOR IIP $'!K17)/('GDP $'!$B17+'GDP $'!$C17)*100</f>
        <v>35.913671301115798</v>
      </c>
      <c r="L17" s="3">
        <f>+('JAP IIP $'!L17+'KOR IIP $'!L17)/('GDP $'!$B17+'GDP $'!$C17)*100</f>
        <v>24.835879760662323</v>
      </c>
      <c r="M17" s="5">
        <f t="shared" si="0"/>
        <v>152.73511994596885</v>
      </c>
      <c r="N17" s="5">
        <f t="shared" si="1"/>
        <v>102.50217647229799</v>
      </c>
    </row>
    <row r="18" spans="1:14" x14ac:dyDescent="0.25">
      <c r="A18" s="2">
        <v>43466</v>
      </c>
      <c r="B18" s="3">
        <f>+('JAP IIP $'!B18+'KOR IIP $'!B18)/('GDP $'!$B18+'GDP $'!$C18)*100</f>
        <v>29.054794892513986</v>
      </c>
      <c r="C18" s="3">
        <f>+('JAP IIP $'!C18+'KOR IIP $'!C18)/('GDP $'!$B18+'GDP $'!$C18)*100</f>
        <v>7.2922285619527631</v>
      </c>
      <c r="D18" s="3">
        <f>+('JAP IIP $'!D18+'KOR IIP $'!D18)/('GDP $'!$B18+'GDP $'!$C18)*100</f>
        <v>66.311035302075709</v>
      </c>
      <c r="E18" s="3">
        <f>+('JAP IIP $'!E18+'KOR IIP $'!E18)/('GDP $'!$B18+'GDP $'!$C18)*100</f>
        <v>57.877295558692019</v>
      </c>
      <c r="F18" s="3">
        <f>+('JAP IIP $'!F18+'KOR IIP $'!F18)/('GDP $'!$B18+'GDP $'!$C18)*100</f>
        <v>28.438924632214086</v>
      </c>
      <c r="G18" s="3">
        <f>+('JAP IIP $'!G18+'KOR IIP $'!G18)/('GDP $'!$B18+'GDP $'!$C18)*100</f>
        <v>34.199273488960493</v>
      </c>
      <c r="H18" s="3">
        <f>+('JAP IIP $'!H18+'KOR IIP $'!H18)/('GDP $'!$B18+'GDP $'!$C18)*100</f>
        <v>37.872110669883874</v>
      </c>
      <c r="I18" s="3">
        <f>+('JAP IIP $'!I18+'KOR IIP $'!I18)/('GDP $'!$B18+'GDP $'!$C18)*100</f>
        <v>23.678022034344444</v>
      </c>
      <c r="J18" s="3">
        <f>+('JAP IIP $'!J18+'KOR IIP $'!J18)/('GDP $'!$B18+'GDP $'!$C18)*100</f>
        <v>30.452155650991436</v>
      </c>
      <c r="K18" s="3">
        <f>+('JAP IIP $'!K18+'KOR IIP $'!K18)/('GDP $'!$B18+'GDP $'!$C18)*100</f>
        <v>36.165841192149998</v>
      </c>
      <c r="L18" s="3">
        <f>+('JAP IIP $'!L18+'KOR IIP $'!L18)/('GDP $'!$B18+'GDP $'!$C18)*100</f>
        <v>23.768366004495263</v>
      </c>
      <c r="M18" s="5">
        <f t="shared" si="0"/>
        <v>149.58635185007637</v>
      </c>
      <c r="N18" s="5">
        <f t="shared" si="1"/>
        <v>101.33536531279478</v>
      </c>
    </row>
    <row r="19" spans="1:14" x14ac:dyDescent="0.25">
      <c r="A19" s="2">
        <v>43556</v>
      </c>
      <c r="B19" s="3">
        <f>+('JAP IIP $'!B19+'KOR IIP $'!B19)/('GDP $'!$B19+'GDP $'!$C19)*100</f>
        <v>29.549993165219739</v>
      </c>
      <c r="C19" s="3">
        <f>+('JAP IIP $'!C19+'KOR IIP $'!C19)/('GDP $'!$B19+'GDP $'!$C19)*100</f>
        <v>7.3480044173607579</v>
      </c>
      <c r="D19" s="3">
        <f>+('JAP IIP $'!D19+'KOR IIP $'!D19)/('GDP $'!$B19+'GDP $'!$C19)*100</f>
        <v>67.862175427492247</v>
      </c>
      <c r="E19" s="3">
        <f>+('JAP IIP $'!E19+'KOR IIP $'!E19)/('GDP $'!$B19+'GDP $'!$C19)*100</f>
        <v>58.692002160177438</v>
      </c>
      <c r="F19" s="3">
        <f>+('JAP IIP $'!F19+'KOR IIP $'!F19)/('GDP $'!$B19+'GDP $'!$C19)*100</f>
        <v>29.402597530995063</v>
      </c>
      <c r="G19" s="3">
        <f>+('JAP IIP $'!G19+'KOR IIP $'!G19)/('GDP $'!$B19+'GDP $'!$C19)*100</f>
        <v>33.741454410811365</v>
      </c>
      <c r="H19" s="3">
        <f>+('JAP IIP $'!H19+'KOR IIP $'!H19)/('GDP $'!$B19+'GDP $'!$C19)*100</f>
        <v>38.459577849399878</v>
      </c>
      <c r="I19" s="3">
        <f>+('JAP IIP $'!I19+'KOR IIP $'!I19)/('GDP $'!$B19+'GDP $'!$C19)*100</f>
        <v>24.950547808176125</v>
      </c>
      <c r="J19" s="3">
        <f>+('JAP IIP $'!J19+'KOR IIP $'!J19)/('GDP $'!$B19+'GDP $'!$C19)*100</f>
        <v>31.904690837369131</v>
      </c>
      <c r="K19" s="3">
        <f>+('JAP IIP $'!K19+'KOR IIP $'!K19)/('GDP $'!$B19+'GDP $'!$C19)*100</f>
        <v>37.760660383109126</v>
      </c>
      <c r="L19" s="3">
        <f>+('JAP IIP $'!L19+'KOR IIP $'!L19)/('GDP $'!$B19+'GDP $'!$C19)*100</f>
        <v>24.313733303401431</v>
      </c>
      <c r="M19" s="5">
        <f t="shared" si="0"/>
        <v>153.63059273348256</v>
      </c>
      <c r="N19" s="5">
        <f t="shared" si="1"/>
        <v>103.80066696064732</v>
      </c>
    </row>
    <row r="20" spans="1:14" x14ac:dyDescent="0.25">
      <c r="A20" s="2">
        <v>43647</v>
      </c>
      <c r="B20" s="3">
        <f>+('JAP IIP $'!B20+'KOR IIP $'!B20)/('GDP $'!$B20+'GDP $'!$C20)*100</f>
        <v>30.854805003641982</v>
      </c>
      <c r="C20" s="3">
        <f>+('JAP IIP $'!C20+'KOR IIP $'!C20)/('GDP $'!$B20+'GDP $'!$C20)*100</f>
        <v>7.3998498861295152</v>
      </c>
      <c r="D20" s="3">
        <f>+('JAP IIP $'!D20+'KOR IIP $'!D20)/('GDP $'!$B20+'GDP $'!$C20)*100</f>
        <v>71.31164372530931</v>
      </c>
      <c r="E20" s="3">
        <f>+('JAP IIP $'!E20+'KOR IIP $'!E20)/('GDP $'!$B20+'GDP $'!$C20)*100</f>
        <v>61.037873783424523</v>
      </c>
      <c r="F20" s="3">
        <f>+('JAP IIP $'!F20+'KOR IIP $'!F20)/('GDP $'!$B20+'GDP $'!$C20)*100</f>
        <v>31.312496866669608</v>
      </c>
      <c r="G20" s="3">
        <f>+('JAP IIP $'!G20+'KOR IIP $'!G20)/('GDP $'!$B20+'GDP $'!$C20)*100</f>
        <v>35.381252546713505</v>
      </c>
      <c r="H20" s="3">
        <f>+('JAP IIP $'!H20+'KOR IIP $'!H20)/('GDP $'!$B20+'GDP $'!$C20)*100</f>
        <v>39.999146858630169</v>
      </c>
      <c r="I20" s="3">
        <f>+('JAP IIP $'!I20+'KOR IIP $'!I20)/('GDP $'!$B20+'GDP $'!$C20)*100</f>
        <v>25.656621201758906</v>
      </c>
      <c r="J20" s="3">
        <f>+('JAP IIP $'!J20+'KOR IIP $'!J20)/('GDP $'!$B20+'GDP $'!$C20)*100</f>
        <v>32.736159511453735</v>
      </c>
      <c r="K20" s="3">
        <f>+('JAP IIP $'!K20+'KOR IIP $'!K20)/('GDP $'!$B20+'GDP $'!$C20)*100</f>
        <v>39.310943927445905</v>
      </c>
      <c r="L20" s="3">
        <f>+('JAP IIP $'!L20+'KOR IIP $'!L20)/('GDP $'!$B20+'GDP $'!$C20)*100</f>
        <v>25.011386885022162</v>
      </c>
      <c r="M20" s="5">
        <f t="shared" si="0"/>
        <v>159.91399512542716</v>
      </c>
      <c r="N20" s="5">
        <f t="shared" si="1"/>
        <v>107.74866759699994</v>
      </c>
    </row>
    <row r="21" spans="1:14" x14ac:dyDescent="0.25">
      <c r="A21" s="2">
        <v>43739</v>
      </c>
      <c r="B21" s="3">
        <f>+('JAP IIP $'!B21+'KOR IIP $'!B21)/('GDP $'!$B21+'GDP $'!$C21)*100</f>
        <v>31.250942807139815</v>
      </c>
      <c r="C21" s="3">
        <f>+('JAP IIP $'!C21+'KOR IIP $'!C21)/('GDP $'!$B21+'GDP $'!$C21)*100</f>
        <v>7.6761050519554122</v>
      </c>
      <c r="D21" s="3">
        <f>+('JAP IIP $'!D21+'KOR IIP $'!D21)/('GDP $'!$B21+'GDP $'!$C21)*100</f>
        <v>69.169949367192842</v>
      </c>
      <c r="E21" s="3">
        <f>+('JAP IIP $'!E21+'KOR IIP $'!E21)/('GDP $'!$B21+'GDP $'!$C21)*100</f>
        <v>57.709173044818598</v>
      </c>
      <c r="F21" s="3">
        <f>+('JAP IIP $'!F21+'KOR IIP $'!F21)/('GDP $'!$B21+'GDP $'!$C21)*100</f>
        <v>29.340935268578054</v>
      </c>
      <c r="G21" s="3">
        <f>+('JAP IIP $'!G21+'KOR IIP $'!G21)/('GDP $'!$B21+'GDP $'!$C21)*100</f>
        <v>30.654518535975487</v>
      </c>
      <c r="H21" s="3">
        <f>+('JAP IIP $'!H21+'KOR IIP $'!H21)/('GDP $'!$B21+'GDP $'!$C21)*100</f>
        <v>39.829014145947021</v>
      </c>
      <c r="I21" s="3">
        <f>+('JAP IIP $'!I21+'KOR IIP $'!I21)/('GDP $'!$B21+'GDP $'!$C21)*100</f>
        <v>27.054654520669597</v>
      </c>
      <c r="J21" s="3">
        <f>+('JAP IIP $'!J21+'KOR IIP $'!J21)/('GDP $'!$B21+'GDP $'!$C21)*100</f>
        <v>32.947155383789131</v>
      </c>
      <c r="K21" s="3">
        <f>+('JAP IIP $'!K21+'KOR IIP $'!K21)/('GDP $'!$B21+'GDP $'!$C21)*100</f>
        <v>39.353144865535121</v>
      </c>
      <c r="L21" s="3">
        <f>+('JAP IIP $'!L21+'KOR IIP $'!L21)/('GDP $'!$B21+'GDP $'!$C21)*100</f>
        <v>24.896557374762335</v>
      </c>
      <c r="M21" s="5">
        <f t="shared" si="0"/>
        <v>158.26460493288411</v>
      </c>
      <c r="N21" s="5">
        <f t="shared" si="1"/>
        <v>104.73842296230913</v>
      </c>
    </row>
    <row r="22" spans="1:14" x14ac:dyDescent="0.25">
      <c r="A22" s="2">
        <v>43831</v>
      </c>
      <c r="B22" s="3">
        <f>+('JAP IIP $'!B22+'KOR IIP $'!B22)/('GDP $'!$B22+'GDP $'!$C22)*100</f>
        <v>32.923128471539243</v>
      </c>
      <c r="C22" s="3">
        <f>+('JAP IIP $'!C22+'KOR IIP $'!C22)/('GDP $'!$B22+'GDP $'!$C22)*100</f>
        <v>7.7056148189582281</v>
      </c>
      <c r="D22" s="3">
        <f>+('JAP IIP $'!D22+'KOR IIP $'!D22)/('GDP $'!$B22+'GDP $'!$C22)*100</f>
        <v>72.472416532461082</v>
      </c>
      <c r="E22" s="3">
        <f>+('JAP IIP $'!E22+'KOR IIP $'!E22)/('GDP $'!$B22+'GDP $'!$C22)*100</f>
        <v>59.283636317859568</v>
      </c>
      <c r="F22" s="3">
        <f>+('JAP IIP $'!F22+'KOR IIP $'!F22)/('GDP $'!$B22+'GDP $'!$C22)*100</f>
        <v>30.953058855079231</v>
      </c>
      <c r="G22" s="3">
        <f>+('JAP IIP $'!G22+'KOR IIP $'!G22)/('GDP $'!$B22+'GDP $'!$C22)*100</f>
        <v>31.215575979921844</v>
      </c>
      <c r="H22" s="3">
        <f>+('JAP IIP $'!H22+'KOR IIP $'!H22)/('GDP $'!$B22+'GDP $'!$C22)*100</f>
        <v>41.519357677404543</v>
      </c>
      <c r="I22" s="3">
        <f>+('JAP IIP $'!I22+'KOR IIP $'!I22)/('GDP $'!$B22+'GDP $'!$C22)*100</f>
        <v>28.068060302238941</v>
      </c>
      <c r="J22" s="3">
        <f>+('JAP IIP $'!J22+'KOR IIP $'!J22)/('GDP $'!$B22+'GDP $'!$C22)*100</f>
        <v>33.323624196048904</v>
      </c>
      <c r="K22" s="3">
        <f>+('JAP IIP $'!K22+'KOR IIP $'!K22)/('GDP $'!$B22+'GDP $'!$C22)*100</f>
        <v>39.950775863276391</v>
      </c>
      <c r="L22" s="3">
        <f>+('JAP IIP $'!L22+'KOR IIP $'!L22)/('GDP $'!$B22+'GDP $'!$C22)*100</f>
        <v>25.258496220214465</v>
      </c>
      <c r="M22" s="5">
        <f t="shared" si="0"/>
        <v>163.97766542026369</v>
      </c>
      <c r="N22" s="5">
        <f t="shared" si="1"/>
        <v>106.94002700009419</v>
      </c>
    </row>
    <row r="23" spans="1:14" x14ac:dyDescent="0.25">
      <c r="A23" s="2">
        <v>43922</v>
      </c>
      <c r="B23" s="3">
        <f>+('JAP IIP $'!B23+'KOR IIP $'!B23)/('GDP $'!$B23+'GDP $'!$C23)*100</f>
        <v>35.037231301382249</v>
      </c>
      <c r="C23" s="3">
        <f>+('JAP IIP $'!C23+'KOR IIP $'!C23)/('GDP $'!$B23+'GDP $'!$C23)*100</f>
        <v>8.2984934888980391</v>
      </c>
      <c r="D23" s="3">
        <f>+('JAP IIP $'!D23+'KOR IIP $'!D23)/('GDP $'!$B23+'GDP $'!$C23)*100</f>
        <v>78.239779661970204</v>
      </c>
      <c r="E23" s="3">
        <f>+('JAP IIP $'!E23+'KOR IIP $'!E23)/('GDP $'!$B23+'GDP $'!$C23)*100</f>
        <v>64.187835556631882</v>
      </c>
      <c r="F23" s="3">
        <f>+('JAP IIP $'!F23+'KOR IIP $'!F23)/('GDP $'!$B23+'GDP $'!$C23)*100</f>
        <v>33.749797128706824</v>
      </c>
      <c r="G23" s="3">
        <f>+('JAP IIP $'!G23+'KOR IIP $'!G23)/('GDP $'!$B23+'GDP $'!$C23)*100</f>
        <v>33.637935588286105</v>
      </c>
      <c r="H23" s="3">
        <f>+('JAP IIP $'!H23+'KOR IIP $'!H23)/('GDP $'!$B23+'GDP $'!$C23)*100</f>
        <v>44.489982483175147</v>
      </c>
      <c r="I23" s="3">
        <f>+('JAP IIP $'!I23+'KOR IIP $'!I23)/('GDP $'!$B23+'GDP $'!$C23)*100</f>
        <v>30.549900031069793</v>
      </c>
      <c r="J23" s="3">
        <f>+('JAP IIP $'!J23+'KOR IIP $'!J23)/('GDP $'!$B23+'GDP $'!$C23)*100</f>
        <v>34.415008101978671</v>
      </c>
      <c r="K23" s="3">
        <f>+('JAP IIP $'!K23+'KOR IIP $'!K23)/('GDP $'!$B23+'GDP $'!$C23)*100</f>
        <v>42.307739675333693</v>
      </c>
      <c r="L23" s="3">
        <f>+('JAP IIP $'!L23+'KOR IIP $'!L23)/('GDP $'!$B23+'GDP $'!$C23)*100</f>
        <v>26.918327108691255</v>
      </c>
      <c r="M23" s="5">
        <f t="shared" si="0"/>
        <v>174.61034617402237</v>
      </c>
      <c r="N23" s="5">
        <f t="shared" si="1"/>
        <v>114.79406872086361</v>
      </c>
    </row>
    <row r="24" spans="1:14" x14ac:dyDescent="0.25">
      <c r="A24" s="2">
        <v>44013</v>
      </c>
      <c r="B24" s="3">
        <f>+('JAP IIP $'!B24+'KOR IIP $'!B24)/('GDP $'!$B24+'GDP $'!$C24)*100</f>
        <v>33.985887844685045</v>
      </c>
      <c r="C24" s="3">
        <f>+('JAP IIP $'!C24+'KOR IIP $'!C24)/('GDP $'!$B24+'GDP $'!$C24)*100</f>
        <v>8.029400376777895</v>
      </c>
      <c r="D24" s="3">
        <f>+('JAP IIP $'!D24+'KOR IIP $'!D24)/('GDP $'!$B24+'GDP $'!$C24)*100</f>
        <v>75.981348400111813</v>
      </c>
      <c r="E24" s="3">
        <f>+('JAP IIP $'!E24+'KOR IIP $'!E24)/('GDP $'!$B24+'GDP $'!$C24)*100</f>
        <v>63.376239821600599</v>
      </c>
      <c r="F24" s="3">
        <f>+('JAP IIP $'!F24+'KOR IIP $'!F24)/('GDP $'!$B24+'GDP $'!$C24)*100</f>
        <v>33.06338587409396</v>
      </c>
      <c r="G24" s="3">
        <f>+('JAP IIP $'!G24+'KOR IIP $'!G24)/('GDP $'!$B24+'GDP $'!$C24)*100</f>
        <v>33.704424090224222</v>
      </c>
      <c r="H24" s="3">
        <f>+('JAP IIP $'!H24+'KOR IIP $'!H24)/('GDP $'!$B24+'GDP $'!$C24)*100</f>
        <v>42.917962526008054</v>
      </c>
      <c r="I24" s="3">
        <f>+('JAP IIP $'!I24+'KOR IIP $'!I24)/('GDP $'!$B24+'GDP $'!$C24)*100</f>
        <v>29.671815696019859</v>
      </c>
      <c r="J24" s="3">
        <f>+('JAP IIP $'!J24+'KOR IIP $'!J24)/('GDP $'!$B24+'GDP $'!$C24)*100</f>
        <v>32.960213017832857</v>
      </c>
      <c r="K24" s="3">
        <f>+('JAP IIP $'!K24+'KOR IIP $'!K24)/('GDP $'!$B24+'GDP $'!$C24)*100</f>
        <v>40.281283316859891</v>
      </c>
      <c r="L24" s="3">
        <f>+('JAP IIP $'!L24+'KOR IIP $'!L24)/('GDP $'!$B24+'GDP $'!$C24)*100</f>
        <v>25.840467349874423</v>
      </c>
      <c r="M24" s="5">
        <f t="shared" si="0"/>
        <v>168.76791661250411</v>
      </c>
      <c r="N24" s="5">
        <f t="shared" si="1"/>
        <v>111.68692351523839</v>
      </c>
    </row>
    <row r="25" spans="1:14" x14ac:dyDescent="0.25">
      <c r="A25" s="2">
        <v>44105</v>
      </c>
      <c r="B25" s="3">
        <f>+('JAP IIP $'!B25+'KOR IIP $'!B25)/('GDP $'!$B25+'GDP $'!$C25)*100</f>
        <v>34.625541709419309</v>
      </c>
      <c r="C25" s="3">
        <f>+('JAP IIP $'!C25+'KOR IIP $'!C25)/('GDP $'!$B25+'GDP $'!$C25)*100</f>
        <v>8.251645063664439</v>
      </c>
      <c r="D25" s="3">
        <f>+('JAP IIP $'!D25+'KOR IIP $'!D25)/('GDP $'!$B25+'GDP $'!$C25)*100</f>
        <v>76.155631794391212</v>
      </c>
      <c r="E25" s="3">
        <f>+('JAP IIP $'!E25+'KOR IIP $'!E25)/('GDP $'!$B25+'GDP $'!$C25)*100</f>
        <v>66.249019796106907</v>
      </c>
      <c r="F25" s="3">
        <f>+('JAP IIP $'!F25+'KOR IIP $'!F25)/('GDP $'!$B25+'GDP $'!$C25)*100</f>
        <v>34.216836162549001</v>
      </c>
      <c r="G25" s="3">
        <f>+('JAP IIP $'!G25+'KOR IIP $'!G25)/('GDP $'!$B25+'GDP $'!$C25)*100</f>
        <v>37.332829423411049</v>
      </c>
      <c r="H25" s="3">
        <f>+('JAP IIP $'!H25+'KOR IIP $'!H25)/('GDP $'!$B25+'GDP $'!$C25)*100</f>
        <v>41.938795677076378</v>
      </c>
      <c r="I25" s="3">
        <f>+('JAP IIP $'!I25+'KOR IIP $'!I25)/('GDP $'!$B25+'GDP $'!$C25)*100</f>
        <v>28.916190383997868</v>
      </c>
      <c r="J25" s="3">
        <f>+('JAP IIP $'!J25+'KOR IIP $'!J25)/('GDP $'!$B25+'GDP $'!$C25)*100</f>
        <v>32.822295770081908</v>
      </c>
      <c r="K25" s="3">
        <f>+('JAP IIP $'!K25+'KOR IIP $'!K25)/('GDP $'!$B25+'GDP $'!$C25)*100</f>
        <v>40.12085411842893</v>
      </c>
      <c r="L25" s="3">
        <f>+('JAP IIP $'!L25+'KOR IIP $'!L25)/('GDP $'!$B25+'GDP $'!$C25)*100</f>
        <v>25.564564253244193</v>
      </c>
      <c r="M25" s="5">
        <f t="shared" si="0"/>
        <v>169.1680335271366</v>
      </c>
      <c r="N25" s="5">
        <f t="shared" si="1"/>
        <v>114.62151897820027</v>
      </c>
    </row>
    <row r="26" spans="1:14" x14ac:dyDescent="0.25">
      <c r="A26" s="2">
        <v>44197</v>
      </c>
      <c r="B26" s="3">
        <f>+('JAP IIP $'!B26+'KOR IIP $'!B26)/('GDP $'!$B26+'GDP $'!$C26)*100</f>
        <v>34.084483140743487</v>
      </c>
      <c r="C26" s="3">
        <f>+('JAP IIP $'!C26+'KOR IIP $'!C26)/('GDP $'!$B26+'GDP $'!$C26)*100</f>
        <v>8.1895373585966631</v>
      </c>
      <c r="D26" s="3">
        <f>+('JAP IIP $'!D26+'KOR IIP $'!D26)/('GDP $'!$B26+'GDP $'!$C26)*100</f>
        <v>73.470778590890333</v>
      </c>
      <c r="E26" s="3">
        <f>+('JAP IIP $'!E26+'KOR IIP $'!E26)/('GDP $'!$B26+'GDP $'!$C26)*100</f>
        <v>61.241192221340988</v>
      </c>
      <c r="F26" s="3">
        <f>+('JAP IIP $'!F26+'KOR IIP $'!F26)/('GDP $'!$B26+'GDP $'!$C26)*100</f>
        <v>31.577868150860667</v>
      </c>
      <c r="G26" s="3">
        <f>+('JAP IIP $'!G26+'KOR IIP $'!G26)/('GDP $'!$B26+'GDP $'!$C26)*100</f>
        <v>32.38068545738458</v>
      </c>
      <c r="H26" s="3">
        <f>+('JAP IIP $'!H26+'KOR IIP $'!H26)/('GDP $'!$B26+'GDP $'!$C26)*100</f>
        <v>41.892910440051914</v>
      </c>
      <c r="I26" s="3">
        <f>+('JAP IIP $'!I26+'KOR IIP $'!I26)/('GDP $'!$B26+'GDP $'!$C26)*100</f>
        <v>28.860506730039226</v>
      </c>
      <c r="J26" s="3">
        <f>+('JAP IIP $'!J26+'KOR IIP $'!J26)/('GDP $'!$B26+'GDP $'!$C26)*100</f>
        <v>36.494443042790024</v>
      </c>
      <c r="K26" s="3">
        <f>+('JAP IIP $'!K26+'KOR IIP $'!K26)/('GDP $'!$B26+'GDP $'!$C26)*100</f>
        <v>45.440679575143527</v>
      </c>
      <c r="L26" s="3">
        <f>+('JAP IIP $'!L26+'KOR IIP $'!L26)/('GDP $'!$B26+'GDP $'!$C26)*100</f>
        <v>25.891073038254873</v>
      </c>
      <c r="M26" s="5">
        <f t="shared" si="0"/>
        <v>169.94077781267873</v>
      </c>
      <c r="N26" s="5">
        <f t="shared" si="1"/>
        <v>114.87140915508118</v>
      </c>
    </row>
    <row r="27" spans="1:14" x14ac:dyDescent="0.25">
      <c r="A27" s="2">
        <v>44287</v>
      </c>
      <c r="B27" s="3">
        <f>+('JAP IIP $'!B27+'KOR IIP $'!B27)/('GDP $'!$B27+'GDP $'!$C27)*100</f>
        <v>34.610730407106495</v>
      </c>
      <c r="C27" s="3">
        <f>+('JAP IIP $'!C27+'KOR IIP $'!C27)/('GDP $'!$B27+'GDP $'!$C27)*100</f>
        <v>8.9701868731229677</v>
      </c>
      <c r="D27" s="3">
        <f>+('JAP IIP $'!D27+'KOR IIP $'!D27)/('GDP $'!$B27+'GDP $'!$C27)*100</f>
        <v>76.438538679123369</v>
      </c>
      <c r="E27" s="3">
        <f>+('JAP IIP $'!E27+'KOR IIP $'!E27)/('GDP $'!$B27+'GDP $'!$C27)*100</f>
        <v>63.666598448362535</v>
      </c>
      <c r="F27" s="3">
        <f>+('JAP IIP $'!F27+'KOR IIP $'!F27)/('GDP $'!$B27+'GDP $'!$C27)*100</f>
        <v>34.353980454449314</v>
      </c>
      <c r="G27" s="3">
        <f>+('JAP IIP $'!G27+'KOR IIP $'!G27)/('GDP $'!$B27+'GDP $'!$C27)*100</f>
        <v>34.255394558979695</v>
      </c>
      <c r="H27" s="3">
        <f>+('JAP IIP $'!H27+'KOR IIP $'!H27)/('GDP $'!$B27+'GDP $'!$C27)*100</f>
        <v>42.084558178727121</v>
      </c>
      <c r="I27" s="3">
        <f>+('JAP IIP $'!I27+'KOR IIP $'!I27)/('GDP $'!$B27+'GDP $'!$C27)*100</f>
        <v>29.411203946756231</v>
      </c>
      <c r="J27" s="3">
        <f>+('JAP IIP $'!J27+'KOR IIP $'!J27)/('GDP $'!$B27+'GDP $'!$C27)*100</f>
        <v>33.283042521391756</v>
      </c>
      <c r="K27" s="3">
        <f>+('JAP IIP $'!K27+'KOR IIP $'!K27)/('GDP $'!$B27+'GDP $'!$C27)*100</f>
        <v>42.663136961548133</v>
      </c>
      <c r="L27" s="3">
        <f>+('JAP IIP $'!L27+'KOR IIP $'!L27)/('GDP $'!$B27+'GDP $'!$C27)*100</f>
        <v>25.777952900880518</v>
      </c>
      <c r="M27" s="5">
        <f t="shared" si="0"/>
        <v>170.11026450850213</v>
      </c>
      <c r="N27" s="5">
        <f t="shared" si="1"/>
        <v>115.29992228303364</v>
      </c>
    </row>
    <row r="28" spans="1:14" x14ac:dyDescent="0.25">
      <c r="A28" s="2">
        <v>44378</v>
      </c>
      <c r="B28" s="3">
        <f>+('JAP IIP $'!B28+'KOR IIP $'!B28)/('GDP $'!$B28+'GDP $'!$C28)*100</f>
        <v>35.429230884662616</v>
      </c>
      <c r="C28" s="3">
        <f>+('JAP IIP $'!C28+'KOR IIP $'!C28)/('GDP $'!$B28+'GDP $'!$C28)*100</f>
        <v>9.1401787159218628</v>
      </c>
      <c r="D28" s="3">
        <f>+('JAP IIP $'!D28+'KOR IIP $'!D28)/('GDP $'!$B28+'GDP $'!$C28)*100</f>
        <v>77.642595853241417</v>
      </c>
      <c r="E28" s="3">
        <f>+('JAP IIP $'!E28+'KOR IIP $'!E28)/('GDP $'!$B28+'GDP $'!$C28)*100</f>
        <v>65.03886079882372</v>
      </c>
      <c r="F28" s="3">
        <f>+('JAP IIP $'!F28+'KOR IIP $'!F28)/('GDP $'!$B28+'GDP $'!$C28)*100</f>
        <v>34.901693445649649</v>
      </c>
      <c r="G28" s="3">
        <f>+('JAP IIP $'!G28+'KOR IIP $'!G28)/('GDP $'!$B28+'GDP $'!$C28)*100</f>
        <v>34.501060141657256</v>
      </c>
      <c r="H28" s="3">
        <f>+('JAP IIP $'!H28+'KOR IIP $'!H28)/('GDP $'!$B28+'GDP $'!$C28)*100</f>
        <v>42.740902407582489</v>
      </c>
      <c r="I28" s="3">
        <f>+('JAP IIP $'!I28+'KOR IIP $'!I28)/('GDP $'!$B28+'GDP $'!$C28)*100</f>
        <v>30.537800622396325</v>
      </c>
      <c r="J28" s="3">
        <f>+('JAP IIP $'!J28+'KOR IIP $'!J28)/('GDP $'!$B28+'GDP $'!$C28)*100</f>
        <v>34.092488406345886</v>
      </c>
      <c r="K28" s="3">
        <f>+('JAP IIP $'!K28+'KOR IIP $'!K28)/('GDP $'!$B28+'GDP $'!$C28)*100</f>
        <v>41.56296944450861</v>
      </c>
      <c r="L28" s="3">
        <f>+('JAP IIP $'!L28+'KOR IIP $'!L28)/('GDP $'!$B28+'GDP $'!$C28)*100</f>
        <v>25.884864941251479</v>
      </c>
      <c r="M28" s="5">
        <f t="shared" si="0"/>
        <v>173.0491800855014</v>
      </c>
      <c r="N28" s="5">
        <f t="shared" si="1"/>
        <v>115.74200895925419</v>
      </c>
    </row>
    <row r="29" spans="1:14" x14ac:dyDescent="0.25">
      <c r="A29" s="2">
        <v>44470</v>
      </c>
      <c r="B29" s="3">
        <f>+('JAP IIP $'!B29+'KOR IIP $'!B29)/('GDP $'!$B29+'GDP $'!$C29)*100</f>
        <v>35.878096159333651</v>
      </c>
      <c r="C29" s="3">
        <f>+('JAP IIP $'!C29+'KOR IIP $'!C29)/('GDP $'!$B29+'GDP $'!$C29)*100</f>
        <v>9.2679819047716112</v>
      </c>
      <c r="D29" s="3">
        <f>+('JAP IIP $'!D29+'KOR IIP $'!D29)/('GDP $'!$B29+'GDP $'!$C29)*100</f>
        <v>79.804146612797496</v>
      </c>
      <c r="E29" s="3">
        <f>+('JAP IIP $'!E29+'KOR IIP $'!E29)/('GDP $'!$B29+'GDP $'!$C29)*100</f>
        <v>68.911226654471974</v>
      </c>
      <c r="F29" s="3">
        <f>+('JAP IIP $'!F29+'KOR IIP $'!F29)/('GDP $'!$B29+'GDP $'!$C29)*100</f>
        <v>36.241289530330469</v>
      </c>
      <c r="G29" s="3">
        <f>+('JAP IIP $'!G29+'KOR IIP $'!G29)/('GDP $'!$B29+'GDP $'!$C29)*100</f>
        <v>37.344465572255842</v>
      </c>
      <c r="H29" s="3">
        <f>+('JAP IIP $'!H29+'KOR IIP $'!H29)/('GDP $'!$B29+'GDP $'!$C29)*100</f>
        <v>43.562857129694784</v>
      </c>
      <c r="I29" s="3">
        <f>+('JAP IIP $'!I29+'KOR IIP $'!I29)/('GDP $'!$B29+'GDP $'!$C29)*100</f>
        <v>31.566761094016794</v>
      </c>
      <c r="J29" s="3">
        <f>+('JAP IIP $'!J29+'KOR IIP $'!J29)/('GDP $'!$B29+'GDP $'!$C29)*100</f>
        <v>33.888383071922121</v>
      </c>
      <c r="K29" s="3">
        <f>+('JAP IIP $'!K29+'KOR IIP $'!K29)/('GDP $'!$B29+'GDP $'!$C29)*100</f>
        <v>40.510005173596525</v>
      </c>
      <c r="L29" s="3">
        <f>+('JAP IIP $'!L29+'KOR IIP $'!L29)/('GDP $'!$B29+'GDP $'!$C29)*100</f>
        <v>25.331036456135479</v>
      </c>
      <c r="M29" s="5">
        <f t="shared" si="0"/>
        <v>174.90166230018875</v>
      </c>
      <c r="N29" s="5">
        <f t="shared" si="1"/>
        <v>118.68921373284012</v>
      </c>
    </row>
    <row r="30" spans="1:14" x14ac:dyDescent="0.25">
      <c r="A30" s="2">
        <v>44562</v>
      </c>
      <c r="B30" s="3">
        <f>+('JAP IIP $'!B30+'KOR IIP $'!B30)/('GDP $'!$B30+'GDP $'!$C30)*100</f>
        <v>38.035623081755062</v>
      </c>
      <c r="C30" s="3">
        <f>+('JAP IIP $'!C30+'KOR IIP $'!C30)/('GDP $'!$B30+'GDP $'!$C30)*100</f>
        <v>9.5131411953339757</v>
      </c>
      <c r="D30" s="3">
        <f>+('JAP IIP $'!D30+'KOR IIP $'!D30)/('GDP $'!$B30+'GDP $'!$C30)*100</f>
        <v>82.377728205747445</v>
      </c>
      <c r="E30" s="3">
        <f>+('JAP IIP $'!E30+'KOR IIP $'!E30)/('GDP $'!$B30+'GDP $'!$C30)*100</f>
        <v>71.425761126953432</v>
      </c>
      <c r="F30" s="3">
        <f>+('JAP IIP $'!F30+'KOR IIP $'!F30)/('GDP $'!$B30+'GDP $'!$C30)*100</f>
        <v>38.121554047048292</v>
      </c>
      <c r="G30" s="3">
        <f>+('JAP IIP $'!G30+'KOR IIP $'!G30)/('GDP $'!$B30+'GDP $'!$C30)*100</f>
        <v>39.462097675851673</v>
      </c>
      <c r="H30" s="3">
        <f>+('JAP IIP $'!H30+'KOR IIP $'!H30)/('GDP $'!$B30+'GDP $'!$C30)*100</f>
        <v>44.256174158720718</v>
      </c>
      <c r="I30" s="3">
        <f>+('JAP IIP $'!I30+'KOR IIP $'!I30)/('GDP $'!$B30+'GDP $'!$C30)*100</f>
        <v>31.963663415056409</v>
      </c>
      <c r="J30" s="3">
        <f>+('JAP IIP $'!J30+'KOR IIP $'!J30)/('GDP $'!$B30+'GDP $'!$C30)*100</f>
        <v>35.256692872554815</v>
      </c>
      <c r="K30" s="3">
        <f>+('JAP IIP $'!K30+'KOR IIP $'!K30)/('GDP $'!$B30+'GDP $'!$C30)*100</f>
        <v>41.767775144208258</v>
      </c>
      <c r="L30" s="3">
        <f>+('JAP IIP $'!L30+'KOR IIP $'!L30)/('GDP $'!$B30+'GDP $'!$C30)*100</f>
        <v>26.299262653854385</v>
      </c>
      <c r="M30" s="5">
        <f t="shared" si="0"/>
        <v>181.96930681391171</v>
      </c>
      <c r="N30" s="5">
        <f t="shared" si="1"/>
        <v>122.70667746649566</v>
      </c>
    </row>
    <row r="31" spans="1:14" x14ac:dyDescent="0.25">
      <c r="A31" s="2">
        <v>44652</v>
      </c>
      <c r="B31" s="3">
        <f>+('JAP IIP $'!B31+'KOR IIP $'!B31)/('GDP $'!$B31+'GDP $'!$C31)*100</f>
        <v>38.200617181200876</v>
      </c>
      <c r="C31" s="3">
        <f>+('JAP IIP $'!C31+'KOR IIP $'!C31)/('GDP $'!$B31+'GDP $'!$C31)*100</f>
        <v>9.2837106284093664</v>
      </c>
      <c r="D31" s="3">
        <f>+('JAP IIP $'!D31+'KOR IIP $'!D31)/('GDP $'!$B31+'GDP $'!$C31)*100</f>
        <v>81.489973482477168</v>
      </c>
      <c r="E31" s="3">
        <f>+('JAP IIP $'!E31+'KOR IIP $'!E31)/('GDP $'!$B31+'GDP $'!$C31)*100</f>
        <v>68.591797419844085</v>
      </c>
      <c r="F31" s="3">
        <f>+('JAP IIP $'!F31+'KOR IIP $'!F31)/('GDP $'!$B31+'GDP $'!$C31)*100</f>
        <v>37.803037168498136</v>
      </c>
      <c r="G31" s="3">
        <f>+('JAP IIP $'!G31+'KOR IIP $'!G31)/('GDP $'!$B31+'GDP $'!$C31)*100</f>
        <v>36.630478454503468</v>
      </c>
      <c r="H31" s="3">
        <f>+('JAP IIP $'!H31+'KOR IIP $'!H31)/('GDP $'!$B31+'GDP $'!$C31)*100</f>
        <v>43.686936261673495</v>
      </c>
      <c r="I31" s="3">
        <f>+('JAP IIP $'!I31+'KOR IIP $'!I31)/('GDP $'!$B31+'GDP $'!$C31)*100</f>
        <v>31.961319030664548</v>
      </c>
      <c r="J31" s="3">
        <f>+('JAP IIP $'!J31+'KOR IIP $'!J31)/('GDP $'!$B31+'GDP $'!$C31)*100</f>
        <v>33.663367667925606</v>
      </c>
      <c r="K31" s="3">
        <f>+('JAP IIP $'!K31+'KOR IIP $'!K31)/('GDP $'!$B31+'GDP $'!$C31)*100</f>
        <v>40.085739298182602</v>
      </c>
      <c r="L31" s="3">
        <f>+('JAP IIP $'!L31+'KOR IIP $'!L31)/('GDP $'!$B31+'GDP $'!$C31)*100</f>
        <v>26.07729189988785</v>
      </c>
      <c r="M31" s="5">
        <f t="shared" si="0"/>
        <v>179.4312502314915</v>
      </c>
      <c r="N31" s="5">
        <f t="shared" si="1"/>
        <v>117.96124734643605</v>
      </c>
    </row>
    <row r="32" spans="1:14" x14ac:dyDescent="0.25">
      <c r="A32" s="2">
        <v>44743</v>
      </c>
      <c r="B32" s="3">
        <f>+('JAP IIP $'!B32+'KOR IIP $'!B32)/('GDP $'!$B32+'GDP $'!$C32)*100</f>
        <v>39.542996923882662</v>
      </c>
      <c r="C32" s="3">
        <f>+('JAP IIP $'!C32+'KOR IIP $'!C32)/('GDP $'!$B32+'GDP $'!$C32)*100</f>
        <v>9.3787961292513238</v>
      </c>
      <c r="D32" s="3">
        <f>+('JAP IIP $'!D32+'KOR IIP $'!D32)/('GDP $'!$B32+'GDP $'!$C32)*100</f>
        <v>82.332541403924196</v>
      </c>
      <c r="E32" s="3">
        <f>+('JAP IIP $'!E32+'KOR IIP $'!E32)/('GDP $'!$B32+'GDP $'!$C32)*100</f>
        <v>70.461850785797637</v>
      </c>
      <c r="F32" s="3">
        <f>+('JAP IIP $'!F32+'KOR IIP $'!F32)/('GDP $'!$B32+'GDP $'!$C32)*100</f>
        <v>38.299830963061382</v>
      </c>
      <c r="G32" s="3">
        <f>+('JAP IIP $'!G32+'KOR IIP $'!G32)/('GDP $'!$B32+'GDP $'!$C32)*100</f>
        <v>37.611991177133639</v>
      </c>
      <c r="H32" s="3">
        <f>+('JAP IIP $'!H32+'KOR IIP $'!H32)/('GDP $'!$B32+'GDP $'!$C32)*100</f>
        <v>44.032710440853926</v>
      </c>
      <c r="I32" s="3">
        <f>+('JAP IIP $'!I32+'KOR IIP $'!I32)/('GDP $'!$B32+'GDP $'!$C32)*100</f>
        <v>32.849859566740541</v>
      </c>
      <c r="J32" s="3">
        <f>+('JAP IIP $'!J32+'KOR IIP $'!J32)/('GDP $'!$B32+'GDP $'!$C32)*100</f>
        <v>35.540093408337839</v>
      </c>
      <c r="K32" s="3">
        <f>+('JAP IIP $'!K32+'KOR IIP $'!K32)/('GDP $'!$B32+'GDP $'!$C32)*100</f>
        <v>41.775731810443709</v>
      </c>
      <c r="L32" s="3">
        <f>+('JAP IIP $'!L32+'KOR IIP $'!L32)/('GDP $'!$B32+'GDP $'!$C32)*100</f>
        <v>27.00913802554345</v>
      </c>
      <c r="M32" s="5">
        <f t="shared" si="0"/>
        <v>184.42476976168814</v>
      </c>
      <c r="N32" s="5">
        <f t="shared" si="1"/>
        <v>121.61637872549267</v>
      </c>
    </row>
    <row r="33" spans="1:14" x14ac:dyDescent="0.25">
      <c r="A33" s="2">
        <v>44835</v>
      </c>
      <c r="B33" s="3">
        <f>+('JAP IIP $'!B33+'KOR IIP $'!B33)/('GDP $'!$B33+'GDP $'!$C33)*100</f>
        <v>41.005591487853124</v>
      </c>
      <c r="C33" s="3">
        <f>+('JAP IIP $'!C33+'KOR IIP $'!C33)/('GDP $'!$B33+'GDP $'!$C33)*100</f>
        <v>9.8631353428699828</v>
      </c>
      <c r="D33" s="3">
        <f>+('JAP IIP $'!D33+'KOR IIP $'!D33)/('GDP $'!$B33+'GDP $'!$C33)*100</f>
        <v>84.424737102535644</v>
      </c>
      <c r="E33" s="3">
        <f>+('JAP IIP $'!E33+'KOR IIP $'!E33)/('GDP $'!$B33+'GDP $'!$C33)*100</f>
        <v>71.937984276413559</v>
      </c>
      <c r="F33" s="3">
        <f>+('JAP IIP $'!F33+'KOR IIP $'!F33)/('GDP $'!$B33+'GDP $'!$C33)*100</f>
        <v>40.335262237183542</v>
      </c>
      <c r="G33" s="3">
        <f>+('JAP IIP $'!G33+'KOR IIP $'!G33)/('GDP $'!$B33+'GDP $'!$C33)*100</f>
        <v>37.527555011214886</v>
      </c>
      <c r="H33" s="3">
        <f>+('JAP IIP $'!H33+'KOR IIP $'!H33)/('GDP $'!$B33+'GDP $'!$C33)*100</f>
        <v>44.089474921718391</v>
      </c>
      <c r="I33" s="3">
        <f>+('JAP IIP $'!I33+'KOR IIP $'!I33)/('GDP $'!$B33+'GDP $'!$C33)*100</f>
        <v>34.41042927931511</v>
      </c>
      <c r="J33" s="3">
        <f>+('JAP IIP $'!J33+'KOR IIP $'!J33)/('GDP $'!$B33+'GDP $'!$C33)*100</f>
        <v>36.016190893344088</v>
      </c>
      <c r="K33" s="3">
        <f>+('JAP IIP $'!K33+'KOR IIP $'!K33)/('GDP $'!$B33+'GDP $'!$C33)*100</f>
        <v>41.347381299533339</v>
      </c>
      <c r="L33" s="3">
        <f>+('JAP IIP $'!L33+'KOR IIP $'!L33)/('GDP $'!$B33+'GDP $'!$C33)*100</f>
        <v>27.357532011028557</v>
      </c>
      <c r="M33" s="5">
        <f t="shared" si="0"/>
        <v>188.80405149476141</v>
      </c>
      <c r="N33" s="5">
        <f t="shared" si="1"/>
        <v>123.14850091881688</v>
      </c>
    </row>
    <row r="34" spans="1:14" x14ac:dyDescent="0.25">
      <c r="A34" s="2">
        <v>44927</v>
      </c>
      <c r="B34" s="3">
        <f>+('JAP IIP $'!B34+'KOR IIP $'!B34)/('GDP $'!$B34+'GDP $'!$C34)*100</f>
        <v>41.588522219031141</v>
      </c>
      <c r="C34" s="3">
        <f>+('JAP IIP $'!C34+'KOR IIP $'!C34)/('GDP $'!$B34+'GDP $'!$C34)*100</f>
        <v>9.6044620759625268</v>
      </c>
      <c r="D34" s="3">
        <f>+('JAP IIP $'!D34+'KOR IIP $'!D34)/('GDP $'!$B34+'GDP $'!$C34)*100</f>
        <v>81.572198624927395</v>
      </c>
      <c r="E34" s="3">
        <f>+('JAP IIP $'!E34+'KOR IIP $'!E34)/('GDP $'!$B34+'GDP $'!$C34)*100</f>
        <v>69.301213442011559</v>
      </c>
      <c r="F34" s="3">
        <f>+('JAP IIP $'!F34+'KOR IIP $'!F34)/('GDP $'!$B34+'GDP $'!$C34)*100</f>
        <v>39.552573292806947</v>
      </c>
      <c r="G34" s="3">
        <f>+('JAP IIP $'!G34+'KOR IIP $'!G34)/('GDP $'!$B34+'GDP $'!$C34)*100</f>
        <v>36.665749092854874</v>
      </c>
      <c r="H34" s="3">
        <f>+('JAP IIP $'!H34+'KOR IIP $'!H34)/('GDP $'!$B34+'GDP $'!$C34)*100</f>
        <v>42.019625332140784</v>
      </c>
      <c r="I34" s="3">
        <f>+('JAP IIP $'!I34+'KOR IIP $'!I34)/('GDP $'!$B34+'GDP $'!$C34)*100</f>
        <v>32.635464310460954</v>
      </c>
      <c r="J34" s="3">
        <f>+('JAP IIP $'!J34+'KOR IIP $'!J34)/('GDP $'!$B34+'GDP $'!$C34)*100</f>
        <v>38.264782914671386</v>
      </c>
      <c r="K34" s="3">
        <f>+('JAP IIP $'!K34+'KOR IIP $'!K34)/('GDP $'!$B34+'GDP $'!$C34)*100</f>
        <v>43.892162910093653</v>
      </c>
      <c r="L34" s="3">
        <f>+('JAP IIP $'!L34+'KOR IIP $'!L34)/('GDP $'!$B34+'GDP $'!$C34)*100</f>
        <v>26.814776641062686</v>
      </c>
      <c r="M34" s="5">
        <f t="shared" si="0"/>
        <v>188.24028039969261</v>
      </c>
      <c r="N34" s="5">
        <f t="shared" si="1"/>
        <v>122.79783842806773</v>
      </c>
    </row>
    <row r="35" spans="1:14" x14ac:dyDescent="0.25">
      <c r="A35" s="2">
        <v>45017</v>
      </c>
      <c r="B35" s="3">
        <f>+('JAP IIP $'!B35+'KOR IIP $'!B35)/('GDP $'!$B35+'GDP $'!$C35)*100</f>
        <v>43.546025754107411</v>
      </c>
      <c r="C35" s="3">
        <f>+('JAP IIP $'!C35+'KOR IIP $'!C35)/('GDP $'!$B35+'GDP $'!$C35)*100</f>
        <v>9.7370198787929816</v>
      </c>
      <c r="D35" s="3">
        <f>+('JAP IIP $'!D35+'KOR IIP $'!D35)/('GDP $'!$B35+'GDP $'!$C35)*100</f>
        <v>79.262525061317575</v>
      </c>
      <c r="E35" s="3">
        <f>+('JAP IIP $'!E35+'KOR IIP $'!E35)/('GDP $'!$B35+'GDP $'!$C35)*100</f>
        <v>68.40571582308101</v>
      </c>
      <c r="F35" s="3">
        <f>+('JAP IIP $'!F35+'KOR IIP $'!F35)/('GDP $'!$B35+'GDP $'!$C35)*100</f>
        <v>38.123601186953586</v>
      </c>
      <c r="G35" s="3">
        <f>+('JAP IIP $'!G35+'KOR IIP $'!G35)/('GDP $'!$B35+'GDP $'!$C35)*100</f>
        <v>34.957498149491421</v>
      </c>
      <c r="H35" s="3">
        <f>+('JAP IIP $'!H35+'KOR IIP $'!H35)/('GDP $'!$B35+'GDP $'!$C35)*100</f>
        <v>41.138923821722074</v>
      </c>
      <c r="I35" s="3">
        <f>+('JAP IIP $'!I35+'KOR IIP $'!I35)/('GDP $'!$B35+'GDP $'!$C35)*100</f>
        <v>33.448217739336869</v>
      </c>
      <c r="J35" s="3">
        <f>+('JAP IIP $'!J35+'KOR IIP $'!J35)/('GDP $'!$B35+'GDP $'!$C35)*100</f>
        <v>41.410442671523114</v>
      </c>
      <c r="K35" s="3">
        <f>+('JAP IIP $'!K35+'KOR IIP $'!K35)/('GDP $'!$B35+'GDP $'!$C35)*100</f>
        <v>46.647481693510784</v>
      </c>
      <c r="L35" s="3">
        <f>+('JAP IIP $'!L35+'KOR IIP $'!L35)/('GDP $'!$B35+'GDP $'!$C35)*100</f>
        <v>28.025104871593502</v>
      </c>
      <c r="M35" s="5">
        <f t="shared" si="0"/>
        <v>192.24409835854158</v>
      </c>
      <c r="N35" s="5">
        <f t="shared" si="1"/>
        <v>124.79021739538477</v>
      </c>
    </row>
    <row r="36" spans="1:14" x14ac:dyDescent="0.25">
      <c r="A36" s="2">
        <v>45108</v>
      </c>
      <c r="B36" s="3">
        <f>+('JAP IIP $'!B36+'KOR IIP $'!B36)/('GDP $'!$B36+'GDP $'!$C36)*100</f>
        <v>44.903140643422489</v>
      </c>
      <c r="C36" s="3">
        <f>+('JAP IIP $'!C36+'KOR IIP $'!C36)/('GDP $'!$B36+'GDP $'!$C36)*100</f>
        <v>9.9977044012596004</v>
      </c>
      <c r="D36" s="3">
        <f>+('JAP IIP $'!D36+'KOR IIP $'!D36)/('GDP $'!$B36+'GDP $'!$C36)*100</f>
        <v>77.247797766680492</v>
      </c>
      <c r="E36" s="3">
        <f>+('JAP IIP $'!E36+'KOR IIP $'!E36)/('GDP $'!$B36+'GDP $'!$C36)*100</f>
        <v>67.756735689403939</v>
      </c>
      <c r="F36" s="3">
        <f>+('JAP IIP $'!F36+'KOR IIP $'!F36)/('GDP $'!$B36+'GDP $'!$C36)*100</f>
        <v>37.892883645759809</v>
      </c>
      <c r="G36" s="3">
        <f>+('JAP IIP $'!G36+'KOR IIP $'!G36)/('GDP $'!$B36+'GDP $'!$C36)*100</f>
        <v>33.661519106320938</v>
      </c>
      <c r="H36" s="3">
        <f>+('JAP IIP $'!H36+'KOR IIP $'!H36)/('GDP $'!$B36+'GDP $'!$C36)*100</f>
        <v>39.354914120912426</v>
      </c>
      <c r="I36" s="3">
        <f>+('JAP IIP $'!I36+'KOR IIP $'!I36)/('GDP $'!$B36+'GDP $'!$C36)*100</f>
        <v>34.095216542462325</v>
      </c>
      <c r="J36" s="3">
        <f>+('JAP IIP $'!J36+'KOR IIP $'!J36)/('GDP $'!$B36+'GDP $'!$C36)*100</f>
        <v>42.177137676849178</v>
      </c>
      <c r="K36" s="3">
        <f>+('JAP IIP $'!K36+'KOR IIP $'!K36)/('GDP $'!$B36+'GDP $'!$C36)*100</f>
        <v>46.105974812625213</v>
      </c>
      <c r="L36" s="3">
        <f>+('JAP IIP $'!L36+'KOR IIP $'!L36)/('GDP $'!$B36+'GDP $'!$C36)*100</f>
        <v>27.75280978150975</v>
      </c>
      <c r="M36" s="5">
        <f t="shared" si="0"/>
        <v>192.08088586846191</v>
      </c>
      <c r="N36" s="5">
        <f t="shared" si="1"/>
        <v>123.86041490328876</v>
      </c>
    </row>
    <row r="37" spans="1:14" x14ac:dyDescent="0.25">
      <c r="A37" s="2">
        <v>45200</v>
      </c>
      <c r="B37" s="3">
        <f>+('JAP IIP $'!B37+'KOR IIP $'!B37)/('GDP $'!$B37+'GDP $'!$C37)*100</f>
        <v>44.255946511313851</v>
      </c>
      <c r="C37" s="3">
        <f>+('JAP IIP $'!C37+'KOR IIP $'!C37)/('GDP $'!$B37+'GDP $'!$C37)*100</f>
        <v>10.527860442631543</v>
      </c>
      <c r="D37" s="3">
        <f>+('JAP IIP $'!D37+'KOR IIP $'!D37)/('GDP $'!$B37+'GDP $'!$C37)*100</f>
        <v>75.416173039738695</v>
      </c>
      <c r="E37" s="3">
        <f>+('JAP IIP $'!E37+'KOR IIP $'!E37)/('GDP $'!$B37+'GDP $'!$C37)*100</f>
        <v>68.291638539474107</v>
      </c>
      <c r="F37" s="3">
        <f>+('JAP IIP $'!F37+'KOR IIP $'!F37)/('GDP $'!$B37+'GDP $'!$C37)*100</f>
        <v>38.436146474761109</v>
      </c>
      <c r="G37" s="3">
        <f>+('JAP IIP $'!G37+'KOR IIP $'!G37)/('GDP $'!$B37+'GDP $'!$C37)*100</f>
        <v>35.207507199871962</v>
      </c>
      <c r="H37" s="3">
        <f>+('JAP IIP $'!H37+'KOR IIP $'!H37)/('GDP $'!$B37+'GDP $'!$C37)*100</f>
        <v>36.980026619794579</v>
      </c>
      <c r="I37" s="3">
        <f>+('JAP IIP $'!I37+'KOR IIP $'!I37)/('GDP $'!$B37+'GDP $'!$C37)*100</f>
        <v>33.084131353415572</v>
      </c>
      <c r="J37" s="3">
        <f>+('JAP IIP $'!J37+'KOR IIP $'!J37)/('GDP $'!$B37+'GDP $'!$C37)*100</f>
        <v>38.961117894474448</v>
      </c>
      <c r="K37" s="3">
        <f>+('JAP IIP $'!K37+'KOR IIP $'!K37)/('GDP $'!$B37+'GDP $'!$C37)*100</f>
        <v>43.488821872420957</v>
      </c>
      <c r="L37" s="3">
        <f>+('JAP IIP $'!L37+'KOR IIP $'!L37)/('GDP $'!$B37+'GDP $'!$C37)*100</f>
        <v>25.721390799471415</v>
      </c>
      <c r="M37" s="5">
        <f t="shared" si="0"/>
        <v>184.35462824499839</v>
      </c>
      <c r="N37" s="5">
        <f t="shared" si="1"/>
        <v>122.3083208545266</v>
      </c>
    </row>
    <row r="38" spans="1:14" x14ac:dyDescent="0.25">
      <c r="A38" s="2">
        <v>45292</v>
      </c>
      <c r="B38" s="3">
        <f>+('JAP IIP $'!B38+'KOR IIP $'!B38)/('GDP $'!$B38+'GDP $'!$C38)*100</f>
        <v>44.602926073312076</v>
      </c>
      <c r="C38" s="3">
        <f>+('JAP IIP $'!C38+'KOR IIP $'!C38)/('GDP $'!$B38+'GDP $'!$C38)*100</f>
        <v>10.435739105314495</v>
      </c>
      <c r="D38" s="3">
        <f>+('JAP IIP $'!D38+'KOR IIP $'!D38)/('GDP $'!$B38+'GDP $'!$C38)*100</f>
        <v>79.889875967044119</v>
      </c>
      <c r="E38" s="3">
        <f>+('JAP IIP $'!E38+'KOR IIP $'!E38)/('GDP $'!$B38+'GDP $'!$C38)*100</f>
        <v>70.495569130194099</v>
      </c>
      <c r="F38" s="3">
        <f>+('JAP IIP $'!F38+'KOR IIP $'!F38)/('GDP $'!$B38+'GDP $'!$C38)*100</f>
        <v>40.875309592322196</v>
      </c>
      <c r="G38" s="3">
        <f>+('JAP IIP $'!G38+'KOR IIP $'!G38)/('GDP $'!$B38+'GDP $'!$C38)*100</f>
        <v>37.224639119875022</v>
      </c>
      <c r="H38" s="3">
        <f>+('JAP IIP $'!H38+'KOR IIP $'!H38)/('GDP $'!$B38+'GDP $'!$C38)*100</f>
        <v>39.014566374741065</v>
      </c>
      <c r="I38" s="3">
        <f>+('JAP IIP $'!I38+'KOR IIP $'!I38)/('GDP $'!$B38+'GDP $'!$C38)*100</f>
        <v>33.270929969370613</v>
      </c>
      <c r="J38" s="3">
        <f>+('JAP IIP $'!J38+'KOR IIP $'!J38)/('GDP $'!$B38+'GDP $'!$C38)*100</f>
        <v>38.934221202619597</v>
      </c>
      <c r="K38" s="3">
        <f>+('JAP IIP $'!K38+'KOR IIP $'!K38)/('GDP $'!$B38+'GDP $'!$C38)*100</f>
        <v>44.15988680137454</v>
      </c>
      <c r="L38" s="3">
        <f>+('JAP IIP $'!L38+'KOR IIP $'!L38)/('GDP $'!$B38+'GDP $'!$C38)*100</f>
        <v>26.214600487666562</v>
      </c>
      <c r="M38" s="5">
        <f t="shared" si="0"/>
        <v>189.64162373064235</v>
      </c>
      <c r="N38" s="5">
        <f t="shared" si="1"/>
        <v>125.09119503688314</v>
      </c>
    </row>
    <row r="39" spans="1:14" x14ac:dyDescent="0.25">
      <c r="A39" s="2">
        <v>45383</v>
      </c>
      <c r="B39" s="3">
        <f>+('JAP IIP $'!B39+'KOR IIP $'!B39)/('GDP $'!$B39+'GDP $'!$C39)*100</f>
        <v>46.681602902592907</v>
      </c>
      <c r="C39" s="3">
        <f>+('JAP IIP $'!C39+'KOR IIP $'!C39)/('GDP $'!$B39+'GDP $'!$C39)*100</f>
        <v>10.413465011294882</v>
      </c>
      <c r="D39" s="3">
        <f>+('JAP IIP $'!D39+'KOR IIP $'!D39)/('GDP $'!$B39+'GDP $'!$C39)*100</f>
        <v>84.142611212357366</v>
      </c>
      <c r="E39" s="3">
        <f>+('JAP IIP $'!E39+'KOR IIP $'!E39)/('GDP $'!$B39+'GDP $'!$C39)*100</f>
        <v>74.963636936917965</v>
      </c>
      <c r="F39" s="3">
        <f>+('JAP IIP $'!F39+'KOR IIP $'!F39)/('GDP $'!$B39+'GDP $'!$C39)*100</f>
        <v>43.441532625130918</v>
      </c>
      <c r="G39" s="3">
        <f>+('JAP IIP $'!G39+'KOR IIP $'!G39)/('GDP $'!$B39+'GDP $'!$C39)*100</f>
        <v>41.444702459735026</v>
      </c>
      <c r="H39" s="3">
        <f>+('JAP IIP $'!H39+'KOR IIP $'!H39)/('GDP $'!$B39+'GDP $'!$C39)*100</f>
        <v>40.701078531209696</v>
      </c>
      <c r="I39" s="3">
        <f>+('JAP IIP $'!I39+'KOR IIP $'!I39)/('GDP $'!$B39+'GDP $'!$C39)*100</f>
        <v>33.518934547403298</v>
      </c>
      <c r="J39" s="3">
        <f>+('JAP IIP $'!J39+'KOR IIP $'!J39)/('GDP $'!$B39+'GDP $'!$C39)*100</f>
        <v>40.689873083968351</v>
      </c>
      <c r="K39" s="3">
        <f>+('JAP IIP $'!K39+'KOR IIP $'!K39)/('GDP $'!$B39+'GDP $'!$C39)*100</f>
        <v>45.920653371259142</v>
      </c>
      <c r="L39" s="3">
        <f>+('JAP IIP $'!L39+'KOR IIP $'!L39)/('GDP $'!$B39+'GDP $'!$C39)*100</f>
        <v>27.278035722951888</v>
      </c>
      <c r="M39" s="5">
        <f t="shared" si="0"/>
        <v>198.79212292187052</v>
      </c>
      <c r="N39" s="5">
        <f t="shared" si="1"/>
        <v>131.29775531947197</v>
      </c>
    </row>
    <row r="40" spans="1:14" x14ac:dyDescent="0.25">
      <c r="A40" s="2">
        <v>45474</v>
      </c>
      <c r="B40" s="3">
        <f>+('JAP IIP $'!B40+'KOR IIP $'!B40)/('GDP $'!$B40+'GDP $'!$C40)*100</f>
        <v>48.212836086485943</v>
      </c>
      <c r="C40" s="3">
        <f>+('JAP IIP $'!C40+'KOR IIP $'!C40)/('GDP $'!$B40+'GDP $'!$C40)*100</f>
        <v>10.817280095007979</v>
      </c>
      <c r="D40" s="3">
        <f>+('JAP IIP $'!D40+'KOR IIP $'!D40)/('GDP $'!$B40+'GDP $'!$C40)*100</f>
        <v>84.070308199495287</v>
      </c>
      <c r="E40" s="3">
        <f>+('JAP IIP $'!E40+'KOR IIP $'!E40)/('GDP $'!$B40+'GDP $'!$C40)*100</f>
        <v>72.382419900283196</v>
      </c>
      <c r="F40" s="3">
        <f>+('JAP IIP $'!F40+'KOR IIP $'!F40)/('GDP $'!$B40+'GDP $'!$C40)*100</f>
        <v>43.50190675123379</v>
      </c>
      <c r="G40" s="3">
        <f>+('JAP IIP $'!G40+'KOR IIP $'!G40)/('GDP $'!$B40+'GDP $'!$C40)*100</f>
        <v>40.340063809051927</v>
      </c>
      <c r="H40" s="3">
        <f>+('JAP IIP $'!H40+'KOR IIP $'!H40)/('GDP $'!$B40+'GDP $'!$C40)*100</f>
        <v>40.568401448253539</v>
      </c>
      <c r="I40" s="3">
        <f>+('JAP IIP $'!I40+'KOR IIP $'!I40)/('GDP $'!$B40+'GDP $'!$C40)*100</f>
        <v>32.042356050762081</v>
      </c>
      <c r="J40" s="3">
        <f>+('JAP IIP $'!J40+'KOR IIP $'!J40)/('GDP $'!$B40+'GDP $'!$C40)*100</f>
        <v>42.563718325387271</v>
      </c>
      <c r="K40" s="3">
        <f>+('JAP IIP $'!K40+'KOR IIP $'!K40)/('GDP $'!$B40+'GDP $'!$C40)*100</f>
        <v>50.200624674497739</v>
      </c>
      <c r="L40" s="3">
        <f>+('JAP IIP $'!L40+'KOR IIP $'!L40)/('GDP $'!$B40+'GDP $'!$C40)*100</f>
        <v>27.728618479692596</v>
      </c>
      <c r="M40" s="5">
        <f t="shared" si="0"/>
        <v>202.57548109106108</v>
      </c>
      <c r="N40" s="5">
        <f t="shared" si="1"/>
        <v>133.40032466978892</v>
      </c>
    </row>
    <row r="41" spans="1:14" x14ac:dyDescent="0.25">
      <c r="A41" s="2">
        <v>45566</v>
      </c>
      <c r="B41" s="3">
        <f>+('JAP IIP $'!B41+'KOR IIP $'!B41)/('GDP $'!$B41+'GDP $'!$C41)*100</f>
        <v>47.123595674845696</v>
      </c>
      <c r="C41" s="3">
        <f>+('JAP IIP $'!C41+'KOR IIP $'!C41)/('GDP $'!$B41+'GDP $'!$C41)*100</f>
        <v>10.475328480367125</v>
      </c>
      <c r="D41" s="3">
        <f>+('JAP IIP $'!D41+'KOR IIP $'!D41)/('GDP $'!$B41+'GDP $'!$C41)*100</f>
        <v>85.022614896452339</v>
      </c>
      <c r="E41" s="3">
        <f>+('JAP IIP $'!E41+'KOR IIP $'!E41)/('GDP $'!$B41+'GDP $'!$C41)*100</f>
        <v>69.596967280450571</v>
      </c>
      <c r="F41" s="3">
        <f>+('JAP IIP $'!F41+'KOR IIP $'!F41)/('GDP $'!$B41+'GDP $'!$C41)*100</f>
        <v>44.367230353354252</v>
      </c>
      <c r="G41" s="3">
        <f>+('JAP IIP $'!G41+'KOR IIP $'!G41)/('GDP $'!$B41+'GDP $'!$C41)*100</f>
        <v>38.346402160511609</v>
      </c>
      <c r="H41" s="3">
        <f>+('JAP IIP $'!H41+'KOR IIP $'!H41)/('GDP $'!$B41+'GDP $'!$C41)*100</f>
        <v>40.655384597462458</v>
      </c>
      <c r="I41" s="3">
        <f>+('JAP IIP $'!I41+'KOR IIP $'!I41)/('GDP $'!$B41+'GDP $'!$C41)*100</f>
        <v>31.250565133413872</v>
      </c>
      <c r="J41" s="3">
        <f>+('JAP IIP $'!J41+'KOR IIP $'!J41)/('GDP $'!$B41+'GDP $'!$C41)*100</f>
        <v>40.615268261289884</v>
      </c>
      <c r="K41" s="3">
        <f>+('JAP IIP $'!K41+'KOR IIP $'!K41)/('GDP $'!$B41+'GDP $'!$C41)*100</f>
        <v>48.64704936245154</v>
      </c>
      <c r="L41" s="3">
        <f>+('JAP IIP $'!L41+'KOR IIP $'!L41)/('GDP $'!$B41+'GDP $'!$C41)*100</f>
        <v>27.264646400882437</v>
      </c>
      <c r="M41" s="5">
        <f t="shared" si="0"/>
        <v>200.02612523347037</v>
      </c>
      <c r="N41" s="5">
        <f t="shared" si="1"/>
        <v>128.71934512326925</v>
      </c>
    </row>
    <row r="42" spans="1:14" x14ac:dyDescent="0.25">
      <c r="A42" s="2">
        <v>45658</v>
      </c>
      <c r="B42" s="3">
        <f>+('JAP IIP $'!B42+'KOR IIP $'!B42)/('GDP $'!$B42+'GDP $'!$C42)*100</f>
        <v>49.859894807088935</v>
      </c>
      <c r="C42" s="3">
        <f>+('JAP IIP $'!C42+'KOR IIP $'!C42)/('GDP $'!$B42+'GDP $'!$C42)*100</f>
        <v>10.617233020916508</v>
      </c>
      <c r="D42" s="3">
        <f>+('JAP IIP $'!D42+'KOR IIP $'!D42)/('GDP $'!$B42+'GDP $'!$C42)*100</f>
        <v>91.824691295413302</v>
      </c>
      <c r="E42" s="3">
        <f>+('JAP IIP $'!E42+'KOR IIP $'!E42)/('GDP $'!$B42+'GDP $'!$C42)*100</f>
        <v>78.469296689233246</v>
      </c>
      <c r="F42" s="3">
        <f>+('JAP IIP $'!F42+'KOR IIP $'!F42)/('GDP $'!$B42+'GDP $'!$C42)*100</f>
        <v>48.787703368959882</v>
      </c>
      <c r="G42" s="3">
        <f>+('JAP IIP $'!G42+'KOR IIP $'!G42)/('GDP $'!$B42+'GDP $'!$C42)*100</f>
        <v>45.611786896760101</v>
      </c>
      <c r="H42" s="3">
        <f>+('JAP IIP $'!H42+'KOR IIP $'!H42)/('GDP $'!$B42+'GDP $'!$C42)*100</f>
        <v>43.036987926472207</v>
      </c>
      <c r="I42" s="3">
        <f>+('JAP IIP $'!I42+'KOR IIP $'!I42)/('GDP $'!$B42+'GDP $'!$C42)*100</f>
        <v>32.85750975133368</v>
      </c>
      <c r="J42" s="3">
        <f>+('JAP IIP $'!J42+'KOR IIP $'!J42)/('GDP $'!$B42+'GDP $'!$C42)*100</f>
        <v>42.782976670446011</v>
      </c>
      <c r="K42" s="3">
        <f>+('JAP IIP $'!K42+'KOR IIP $'!K42)/('GDP $'!$B42+'GDP $'!$C42)*100</f>
        <v>50.624904046688101</v>
      </c>
      <c r="L42" s="3">
        <f>+('JAP IIP $'!L42+'KOR IIP $'!L42)/('GDP $'!$B42+'GDP $'!$C42)*100</f>
        <v>28.787835731080701</v>
      </c>
      <c r="M42" s="5">
        <f t="shared" si="0"/>
        <v>213.25539850402893</v>
      </c>
      <c r="N42" s="5">
        <f t="shared" si="1"/>
        <v>139.71143375683786</v>
      </c>
    </row>
    <row r="43" spans="1:14" x14ac:dyDescent="0.25">
      <c r="A43" s="2">
        <v>45748</v>
      </c>
      <c r="B43" s="3">
        <f>+('JAP IIP $'!B43+'KOR IIP $'!B43)/('GDP $'!$B43+'GDP $'!$C43)*100</f>
        <v>51.238427804462361</v>
      </c>
      <c r="C43" s="3">
        <f>+('JAP IIP $'!C43+'KOR IIP $'!C43)/('GDP $'!$B43+'GDP $'!$C43)*100</f>
        <v>10.800878564879991</v>
      </c>
      <c r="D43" s="3">
        <f>+('JAP IIP $'!D43+'KOR IIP $'!D43)/('GDP $'!$B43+'GDP $'!$C43)*100</f>
        <v>94.534525579460066</v>
      </c>
      <c r="E43" s="3">
        <f>+('JAP IIP $'!E43+'KOR IIP $'!E43)/('GDP $'!$B43+'GDP $'!$C43)*100</f>
        <v>79.073097065452416</v>
      </c>
      <c r="F43" s="3">
        <f>+('JAP IIP $'!F43+'KOR IIP $'!F43)/('GDP $'!$B43+'GDP $'!$C43)*100</f>
        <v>50.921808487290022</v>
      </c>
      <c r="G43" s="3">
        <f>+('JAP IIP $'!G43+'KOR IIP $'!G43)/('GDP $'!$B43+'GDP $'!$C43)*100</f>
        <v>47.490766153351487</v>
      </c>
      <c r="H43" s="3">
        <f>+('JAP IIP $'!H43+'KOR IIP $'!H43)/('GDP $'!$B43+'GDP $'!$C43)*100</f>
        <v>43.612717040740975</v>
      </c>
      <c r="I43" s="3">
        <f>+('JAP IIP $'!I43+'KOR IIP $'!I43)/('GDP $'!$B43+'GDP $'!$C43)*100</f>
        <v>31.58233097633611</v>
      </c>
      <c r="J43" s="3">
        <f>+('JAP IIP $'!J43+'KOR IIP $'!J43)/('GDP $'!$B43+'GDP $'!$C43)*100</f>
        <v>44.254421640887877</v>
      </c>
      <c r="K43" s="3">
        <f>+('JAP IIP $'!K43+'KOR IIP $'!K43)/('GDP $'!$B43+'GDP $'!$C43)*100</f>
        <v>52.16949399941948</v>
      </c>
      <c r="L43" s="3">
        <f>+('JAP IIP $'!L43+'KOR IIP $'!L43)/('GDP $'!$B43+'GDP $'!$C43)*100</f>
        <v>28.331307419977307</v>
      </c>
      <c r="M43" s="5">
        <f>+B43+D43+J43+L43</f>
        <v>218.35868244478758</v>
      </c>
      <c r="N43" s="5">
        <f>+C43+E43+K43</f>
        <v>142.04346962975188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GDP $</vt:lpstr>
      <vt:lpstr>JAP BOP $</vt:lpstr>
      <vt:lpstr>KOR BOP $</vt:lpstr>
      <vt:lpstr>J&amp;K BOP $</vt:lpstr>
      <vt:lpstr>J&amp;K BOP GDP</vt:lpstr>
      <vt:lpstr>JAP IIP $</vt:lpstr>
      <vt:lpstr>KOR IIP $</vt:lpstr>
      <vt:lpstr>J&amp;K IIP $</vt:lpstr>
      <vt:lpstr>J&amp;K IIP GDP</vt:lpstr>
      <vt:lpstr>Figure 8</vt:lpstr>
      <vt:lpstr>Fin 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Bayoumi</dc:creator>
  <cp:lastModifiedBy>Joseph Gagnon</cp:lastModifiedBy>
  <dcterms:created xsi:type="dcterms:W3CDTF">2025-12-01T20:31:41Z</dcterms:created>
  <dcterms:modified xsi:type="dcterms:W3CDTF">2026-02-11T20:02:26Z</dcterms:modified>
</cp:coreProperties>
</file>